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3945" windowWidth="12000" windowHeight="1800"/>
  </bookViews>
  <sheets>
    <sheet name="2024-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'2024-2026'!$A$5:$E$5</definedName>
    <definedName name="_xlnm._FilterDatabase" localSheetId="1" hidden="1">'data 2018'!$B$1:$D$155</definedName>
    <definedName name="_xlnm._FilterDatabase" localSheetId="2" hidden="1">'для Старовойтовой'!$A$2:$I$75</definedName>
    <definedName name="_xlnm.Print_Titles" localSheetId="0">'2024-2026'!$5:$5</definedName>
    <definedName name="_xlnm.Print_Titles" localSheetId="2">'для Старовойтовой'!$2:$2</definedName>
    <definedName name="_xlnm.Print_Area" localSheetId="0">'2024-2026'!$A$1:$E$159</definedName>
  </definedNames>
  <calcPr calcId="145621"/>
  <pivotCaches>
    <pivotCache cacheId="14" r:id="rId4"/>
  </pivotCaches>
</workbook>
</file>

<file path=xl/calcChain.xml><?xml version="1.0" encoding="utf-8"?>
<calcChain xmlns="http://schemas.openxmlformats.org/spreadsheetml/2006/main">
  <c r="C144" i="6" l="1"/>
  <c r="C116" i="6" l="1"/>
  <c r="C23" i="6" l="1"/>
  <c r="C21" i="6"/>
  <c r="C44" i="6"/>
  <c r="C43" i="6" s="1"/>
  <c r="C41" i="6"/>
  <c r="C20" i="6" l="1"/>
  <c r="C19" i="6" s="1"/>
  <c r="C49" i="6"/>
  <c r="D125" i="6" l="1"/>
  <c r="E125" i="6"/>
  <c r="C125" i="6"/>
  <c r="C100" i="6" l="1"/>
  <c r="E14" i="6" l="1"/>
  <c r="D14" i="6"/>
  <c r="C68" i="6" l="1"/>
  <c r="D70" i="6"/>
  <c r="C70" i="6"/>
  <c r="D57" i="6"/>
  <c r="E57" i="6"/>
  <c r="C57" i="6"/>
  <c r="C14" i="6"/>
  <c r="C67" i="6" l="1"/>
  <c r="C146" i="6" l="1"/>
  <c r="C130" i="6"/>
  <c r="D144" i="6"/>
  <c r="E144" i="6"/>
  <c r="E151" i="6"/>
  <c r="E150" i="6" s="1"/>
  <c r="D151" i="6"/>
  <c r="D150" i="6" s="1"/>
  <c r="C151" i="6"/>
  <c r="C150" i="6" s="1"/>
  <c r="C148" i="6"/>
  <c r="E148" i="6"/>
  <c r="D148" i="6"/>
  <c r="E142" i="6"/>
  <c r="D142" i="6"/>
  <c r="C142" i="6"/>
  <c r="E138" i="6"/>
  <c r="D138" i="6"/>
  <c r="C138" i="6"/>
  <c r="E136" i="6"/>
  <c r="D136" i="6"/>
  <c r="C136" i="6"/>
  <c r="E134" i="6"/>
  <c r="D134" i="6"/>
  <c r="C132" i="6"/>
  <c r="E130" i="6"/>
  <c r="D130" i="6"/>
  <c r="E127" i="6"/>
  <c r="D127" i="6"/>
  <c r="C127" i="6"/>
  <c r="C123" i="6"/>
  <c r="E121" i="6"/>
  <c r="D121" i="6"/>
  <c r="C121" i="6"/>
  <c r="C119" i="6"/>
  <c r="E117" i="6"/>
  <c r="D117" i="6"/>
  <c r="D116" i="6" s="1"/>
  <c r="C117" i="6"/>
  <c r="E114" i="6"/>
  <c r="D114" i="6"/>
  <c r="C114" i="6"/>
  <c r="E111" i="6"/>
  <c r="D111" i="6"/>
  <c r="C111" i="6"/>
  <c r="E105" i="6"/>
  <c r="E102" i="6" s="1"/>
  <c r="D105" i="6"/>
  <c r="D102" i="6" s="1"/>
  <c r="C105" i="6"/>
  <c r="E103" i="6"/>
  <c r="D103" i="6"/>
  <c r="C103" i="6"/>
  <c r="E100" i="6"/>
  <c r="D100" i="6"/>
  <c r="E98" i="6"/>
  <c r="E97" i="6" s="1"/>
  <c r="D98" i="6"/>
  <c r="D97" i="6" s="1"/>
  <c r="C98" i="6"/>
  <c r="E95" i="6"/>
  <c r="D95" i="6"/>
  <c r="C95" i="6"/>
  <c r="E93" i="6"/>
  <c r="D93" i="6"/>
  <c r="C93" i="6"/>
  <c r="E91" i="6"/>
  <c r="D91" i="6"/>
  <c r="C91" i="6"/>
  <c r="E89" i="6"/>
  <c r="D89" i="6"/>
  <c r="C89" i="6"/>
  <c r="E87" i="6"/>
  <c r="D87" i="6"/>
  <c r="C87" i="6"/>
  <c r="E85" i="6"/>
  <c r="D85" i="6"/>
  <c r="C85" i="6"/>
  <c r="E83" i="6"/>
  <c r="D83" i="6"/>
  <c r="C83" i="6"/>
  <c r="E81" i="6"/>
  <c r="D81" i="6"/>
  <c r="C81" i="6"/>
  <c r="E79" i="6"/>
  <c r="D79" i="6"/>
  <c r="C79" i="6"/>
  <c r="E77" i="6"/>
  <c r="D77" i="6"/>
  <c r="C77" i="6"/>
  <c r="E75" i="6"/>
  <c r="D75" i="6"/>
  <c r="C75" i="6"/>
  <c r="E73" i="6"/>
  <c r="D73" i="6"/>
  <c r="C73" i="6"/>
  <c r="E68" i="6"/>
  <c r="E67" i="6" s="1"/>
  <c r="D68" i="6"/>
  <c r="D67" i="6" s="1"/>
  <c r="E65" i="6"/>
  <c r="E64" i="6" s="1"/>
  <c r="E63" i="6" s="1"/>
  <c r="E12" i="6" s="1"/>
  <c r="D65" i="6"/>
  <c r="D64" i="6" s="1"/>
  <c r="D63" i="6" s="1"/>
  <c r="D12" i="6" s="1"/>
  <c r="C65" i="6"/>
  <c r="C64" i="6" s="1"/>
  <c r="E59" i="6"/>
  <c r="E56" i="6" s="1"/>
  <c r="D59" i="6"/>
  <c r="D56" i="6" s="1"/>
  <c r="C59" i="6"/>
  <c r="C56" i="6" s="1"/>
  <c r="E54" i="6"/>
  <c r="E53" i="6" s="1"/>
  <c r="D54" i="6"/>
  <c r="D53" i="6" s="1"/>
  <c r="C54" i="6"/>
  <c r="C53" i="6" s="1"/>
  <c r="E49" i="6"/>
  <c r="D49" i="6"/>
  <c r="E47" i="6"/>
  <c r="D47" i="6"/>
  <c r="C47" i="6"/>
  <c r="E39" i="6"/>
  <c r="D39" i="6"/>
  <c r="C39" i="6"/>
  <c r="E37" i="6"/>
  <c r="D37" i="6"/>
  <c r="C37" i="6"/>
  <c r="E33" i="6"/>
  <c r="E32" i="6" s="1"/>
  <c r="D33" i="6"/>
  <c r="D32" i="6" s="1"/>
  <c r="C33" i="6"/>
  <c r="C32" i="6" s="1"/>
  <c r="E30" i="6"/>
  <c r="D30" i="6"/>
  <c r="C30" i="6"/>
  <c r="E28" i="6"/>
  <c r="D28" i="6"/>
  <c r="C28" i="6"/>
  <c r="E26" i="6"/>
  <c r="D26" i="6"/>
  <c r="C26" i="6"/>
  <c r="E13" i="6"/>
  <c r="D13" i="6"/>
  <c r="C13" i="6"/>
  <c r="E116" i="6" l="1"/>
  <c r="C36" i="6"/>
  <c r="C35" i="6" s="1"/>
  <c r="C25" i="6"/>
  <c r="C141" i="6"/>
  <c r="C140" i="6" s="1"/>
  <c r="C110" i="6"/>
  <c r="C52" i="6"/>
  <c r="C129" i="6"/>
  <c r="D46" i="6"/>
  <c r="C102" i="6"/>
  <c r="C46" i="6"/>
  <c r="D110" i="6"/>
  <c r="E36" i="6"/>
  <c r="E35" i="6" s="1"/>
  <c r="E129" i="6"/>
  <c r="E110" i="6"/>
  <c r="E141" i="6"/>
  <c r="E140" i="6" s="1"/>
  <c r="C63" i="6"/>
  <c r="E72" i="6"/>
  <c r="D25" i="6"/>
  <c r="D129" i="6"/>
  <c r="E25" i="6"/>
  <c r="D36" i="6"/>
  <c r="D35" i="6" s="1"/>
  <c r="E46" i="6"/>
  <c r="D72" i="6"/>
  <c r="C97" i="6"/>
  <c r="D141" i="6"/>
  <c r="D140" i="6" s="1"/>
  <c r="C6" i="6"/>
  <c r="C109" i="6" l="1"/>
  <c r="C108" i="6" s="1"/>
  <c r="C72" i="6"/>
  <c r="E109" i="6"/>
  <c r="E108" i="6" s="1"/>
  <c r="E153" i="6" s="1"/>
  <c r="D109" i="6"/>
  <c r="D108" i="6" s="1"/>
  <c r="D153" i="6" s="1"/>
  <c r="D6" i="6"/>
  <c r="E6" i="6"/>
  <c r="C12" i="6" l="1"/>
  <c r="C153" i="6" s="1"/>
  <c r="D10" i="6"/>
  <c r="E10" i="6"/>
  <c r="C10" i="6"/>
  <c r="D8" i="6"/>
  <c r="E8" i="6"/>
  <c r="C8" i="6"/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<sst xmlns="http://schemas.openxmlformats.org/spreadsheetml/2006/main" count="856" uniqueCount="603">
  <si>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</si>
  <si>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</si>
  <si>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</si>
  <si>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</si>
  <si>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</si>
  <si>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</si>
  <si>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</si>
  <si>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Иные межбюджетные трансферты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</si>
  <si>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</si>
  <si>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</si>
  <si>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</si>
  <si>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</si>
  <si>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</si>
  <si>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</si>
  <si>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</si>
  <si>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</si>
  <si>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</si>
  <si>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</si>
  <si>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</si>
  <si>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</si>
  <si>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</si>
  <si>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</si>
  <si>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</si>
  <si>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</si>
  <si>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</si>
  <si>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</si>
  <si>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</si>
  <si>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</si>
  <si>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</si>
  <si>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</si>
  <si>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</si>
  <si>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</si>
  <si>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</si>
  <si>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</si>
  <si>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</si>
  <si>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</si>
  <si>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</si>
  <si>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</si>
  <si>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</si>
  <si>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</si>
  <si>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</si>
  <si>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</si>
  <si>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</si>
  <si>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</si>
  <si>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</si>
  <si>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</si>
  <si>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</si>
  <si>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</si>
  <si>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</si>
  <si>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</si>
  <si>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</si>
  <si>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</si>
  <si>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</si>
  <si>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</si>
  <si>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</si>
  <si>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</si>
  <si>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</si>
  <si>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</si>
  <si>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</si>
  <si>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</si>
  <si>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</si>
  <si>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</si>
  <si>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</si>
  <si>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</si>
  <si>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</si>
  <si>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</si>
  <si>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</si>
  <si>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</si>
  <si>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</si>
  <si>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</si>
  <si>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</si>
  <si>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</si>
  <si>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</si>
  <si>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</si>
  <si>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</si>
  <si>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</si>
  <si>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</si>
  <si>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</si>
  <si>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</si>
  <si>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</si>
  <si>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</si>
  <si>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</si>
  <si>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</si>
  <si>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</si>
  <si>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</si>
  <si>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</si>
  <si>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</si>
  <si>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</si>
  <si>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</si>
  <si>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</si>
  <si>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</si>
  <si>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</si>
  <si>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</si>
  <si>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</si>
  <si>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</si>
  <si>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</si>
  <si>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</si>
  <si>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</si>
  <si>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</si>
  <si>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</si>
  <si>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</si>
  <si>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</si>
  <si>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</si>
  <si>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</si>
  <si>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</si>
  <si>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</si>
  <si>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</si>
  <si>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</si>
  <si>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</si>
  <si>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</si>
  <si>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</si>
  <si>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</si>
  <si>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</si>
  <si>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</si>
  <si>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</si>
  <si>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</si>
  <si>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</si>
  <si>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</si>
  <si>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</si>
  <si>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</si>
  <si>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</si>
  <si>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</si>
  <si>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</si>
  <si>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</si>
  <si>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</si>
  <si>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</si>
  <si>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</si>
  <si>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</si>
  <si>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</si>
  <si>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</si>
  <si>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</si>
  <si>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</si>
  <si>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</si>
  <si>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</si>
  <si>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</si>
  <si>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</si>
  <si>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</si>
  <si>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</si>
  <si>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</si>
  <si>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</si>
  <si>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</si>
  <si>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</si>
  <si>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</si>
  <si>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</si>
  <si>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</si>
  <si>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</si>
  <si>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</si>
  <si>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</si>
  <si>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</si>
  <si>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</si>
  <si>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</si>
  <si>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</si>
  <si>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</si>
  <si>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</si>
  <si>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</si>
  <si>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</si>
  <si>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</si>
  <si>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</si>
  <si>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</si>
  <si>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</si>
  <si>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</si>
  <si>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</si>
  <si>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</si>
  <si>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</si>
  <si>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</si>
  <si>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</si>
  <si>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</si>
  <si>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</si>
  <si>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</si>
  <si>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</si>
  <si>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</si>
  <si>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</si>
  <si>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</si>
  <si>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</si>
  <si>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</si>
  <si>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</si>
  <si>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</si>
  <si>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</si>
  <si>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</si>
  <si>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</si>
  <si>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</si>
  <si>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</si>
  <si>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</si>
  <si>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</si>
  <si>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</si>
  <si>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</si>
  <si>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</si>
  <si>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</si>
  <si>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</si>
  <si>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</si>
  <si>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</si>
  <si>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</si>
  <si>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</si>
  <si>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</si>
  <si>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</si>
  <si>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</si>
  <si>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</si>
  <si>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</si>
  <si>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</si>
  <si>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</si>
  <si>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</si>
  <si>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</si>
  <si>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</si>
  <si>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</si>
  <si>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</si>
  <si>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</si>
  <si>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</si>
  <si>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</si>
  <si>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</si>
  <si>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</si>
  <si>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</si>
  <si>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</si>
  <si>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</si>
  <si>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</si>
  <si>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</si>
  <si>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</si>
  <si>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</si>
  <si>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</si>
  <si>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</si>
  <si>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</si>
  <si>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</si>
  <si>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</si>
  <si>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</si>
  <si>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</si>
  <si>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</si>
  <si>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</si>
  <si>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</si>
  <si>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</si>
  <si>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</si>
  <si>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</si>
  <si>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</si>
  <si>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</si>
  <si>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</si>
  <si>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</si>
  <si>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</si>
  <si>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</si>
  <si>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</si>
  <si>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</si>
  <si>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</si>
  <si>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</si>
  <si>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</si>
  <si>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</si>
  <si>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</si>
  <si>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</si>
  <si>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</si>
  <si>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</si>
  <si>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</si>
  <si>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</si>
  <si>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</si>
  <si>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</si>
  <si>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</si>
  <si>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</si>
  <si>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</si>
  <si>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</si>
  <si>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</si>
  <si>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</si>
  <si>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</si>
  <si>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</si>
  <si>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</si>
  <si>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</si>
  <si>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</si>
  <si>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</si>
  <si>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</si>
  <si>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</si>
  <si>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</si>
  <si>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</si>
  <si>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</si>
  <si>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</si>
  <si>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</si>
  <si>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</si>
  <si>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</si>
  <si>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</si>
  <si>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</si>
  <si>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</si>
  <si>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</si>
  <si>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</si>
  <si>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</si>
  <si>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</si>
  <si>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</si>
  <si>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</si>
  <si>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</si>
  <si>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</si>
  <si>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</si>
  <si>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</si>
  <si>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</si>
  <si>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</si>
  <si>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</si>
  <si>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</si>
  <si>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</si>
  <si>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</si>
  <si>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</si>
  <si>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</si>
  <si>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</si>
  <si>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</si>
  <si>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</si>
  <si>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</si>
  <si>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</si>
  <si>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</si>
  <si>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</si>
  <si>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</si>
  <si>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</si>
  <si>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</si>
  <si>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</si>
  <si>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</si>
  <si>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</si>
  <si>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</si>
  <si>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</si>
  <si>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</si>
  <si>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</si>
  <si>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</si>
  <si>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</si>
  <si>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</si>
  <si>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</si>
  <si>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</si>
  <si>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</si>
  <si>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</si>
  <si>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</si>
  <si>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</si>
  <si>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</si>
  <si>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</si>
  <si>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</si>
  <si>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</si>
  <si>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</si>
  <si>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</si>
  <si>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</si>
  <si>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2 02 30000 00 0000 150</t>
  </si>
  <si>
    <t>2 02 40000 00 0000 150</t>
  </si>
  <si>
    <t>Код бюджетной классификации</t>
  </si>
  <si>
    <t>рублей</t>
  </si>
  <si>
    <t>2 02 10000 00 0000 150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</si>
  <si>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</si>
  <si>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</si>
  <si>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</si>
  <si>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</si>
  <si>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2 02 15002 00 0000 150</t>
  </si>
  <si>
    <t>2 02 15002 05 0000 150</t>
  </si>
  <si>
    <t>2 02 29999 00 0000 150</t>
  </si>
  <si>
    <t>Прочие субсидии</t>
  </si>
  <si>
    <t>2 02 29999 05 0000 150</t>
  </si>
  <si>
    <t>2 02 30024 00 0000 150</t>
  </si>
  <si>
    <t>2 02 30024 05 0000 150</t>
  </si>
  <si>
    <t>2 02 40014 05 0000 150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</si>
  <si>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</si>
  <si>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</si>
  <si>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2 02 25243 05 0000 150</t>
  </si>
  <si>
    <t>2 02 25243 00 0000 150</t>
  </si>
  <si>
    <t>2 02 25519 00 0000 150</t>
  </si>
  <si>
    <t>2 02 25519 05 0000 150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</si>
  <si>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</si>
  <si>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</si>
  <si>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</si>
  <si>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</si>
  <si>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</si>
  <si>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</si>
  <si>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</si>
  <si>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</si>
  <si>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2024 год</t>
  </si>
  <si>
    <t>2 02 35118 00 0000 150</t>
  </si>
  <si>
    <t>2 02 35118 05 0000 150</t>
  </si>
  <si>
    <t>1 01 00000 00 0000 000</t>
  </si>
  <si>
    <t>Налоги  на прибыль, доходы</t>
  </si>
  <si>
    <t>1 01 02000 01 0000 110</t>
  </si>
  <si>
    <t>Налог на доходы физических лиц</t>
  </si>
  <si>
    <t>1 01 02010 01 0000 110</t>
  </si>
  <si>
    <t>Налог  на  доходы  физических  лиц с  доходов,  источником  которых  является  налоговый  агент,  за  исключением  доходов, в отношении  которых исчисление  и  уплата  налога  осуществляются  в  соответствии  со  статьями 227, 227.1 и 228 Налогового  кодекса  Российской  Федерации</t>
  </si>
  <si>
    <t>1 01 02020 01 0000 110</t>
  </si>
  <si>
    <t xml:space="preserve">Налог на доходы физических лиц с доходов, полученных  от  осуществления  деятельности физическими  лицами, зарегистрированными  в  качестве  индивидуальных  предпринимателей,  нотариусов, занимающихся  частной  практикой, адвокатов, учредивших  адвокатские  кабинеты и  других  лиц, занимающихся частной  практикой  в  соответствии  со  статьей 227 Налогового кодекса Российской  Федерации </t>
  </si>
  <si>
    <t>1 01 02030 01 0000 110</t>
  </si>
  <si>
    <t>Налог на доходы физических лиц с доходов,  полученных физическими лицами  в  соответствии  со  статьей 228  Налогового  Кодекса  Российской Федерации</t>
  </si>
  <si>
    <t>1 05 00000 00 0000 000</t>
  </si>
  <si>
    <t>НАЛОГИ НА СОВОКУПНЫЙ ДОХОД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</si>
  <si>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</si>
  <si>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</si>
  <si>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</si>
  <si>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</si>
  <si>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</si>
  <si>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</si>
  <si>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</si>
  <si>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</si>
  <si>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</si>
  <si>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</si>
  <si>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</si>
  <si>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</si>
  <si>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</si>
  <si>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 , рассматриваемым в судах общей юрисдикции, мировыми судьями</t>
  </si>
  <si>
    <t>1 08 03010 01 0000 110</t>
  </si>
  <si>
    <t>Государственная пошлина по делам , рассматриваемым в судах общей юрисдикции, мировыми судьями ( за исключением 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</si>
  <si>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</si>
  <si>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</si>
  <si>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</si>
  <si>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</si>
  <si>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</si>
  <si>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</si>
  <si>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</si>
  <si>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</si>
  <si>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</si>
  <si>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</si>
  <si>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</si>
  <si>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</si>
  <si>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</si>
  <si>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</si>
  <si>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</si>
  <si>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</si>
  <si>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</si>
  <si>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</si>
  <si>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</si>
  <si>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Плата за размещение отходов производства и потребления</t>
  </si>
  <si>
    <t>1 12 01041 01 0000 120</t>
  </si>
  <si>
    <t xml:space="preserve">Плата за размещение отходов производства </t>
  </si>
  <si>
    <t xml:space="preserve">1 13 00000 00 0000 000 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</si>
  <si>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</si>
  <si>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</si>
  <si>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</si>
  <si>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</si>
  <si>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услуг(работ)</t>
  </si>
  <si>
    <t>1 13 01995 05 0000 130</t>
  </si>
  <si>
    <t xml:space="preserve">Прочие доходы от оказания платных услуг (работ) получателями средств   бюджетов муниципальных районов 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</si>
  <si>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</si>
  <si>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</si>
  <si>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</si>
  <si>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</si>
  <si>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</si>
  <si>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</si>
  <si>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</si>
  <si>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</si>
  <si>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</si>
  <si>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 движимого имущества 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</si>
  <si>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</si>
  <si>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</si>
  <si>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</si>
  <si>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</si>
  <si>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</si>
  <si>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</si>
  <si>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</si>
  <si>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</si>
  <si>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</si>
  <si>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</si>
  <si>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</si>
  <si>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</si>
  <si>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</si>
  <si>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</si>
  <si>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</si>
  <si>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</si>
  <si>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</si>
  <si>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</si>
  <si>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</si>
  <si>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</si>
  <si>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</si>
  <si>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</si>
  <si>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</si>
  <si>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</si>
  <si>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</si>
  <si>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</si>
  <si>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1 16 01114 01 0000 140</t>
  </si>
  <si>
    <t xml:space="preserve">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</si>
  <si>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</si>
  <si>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</si>
  <si>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</si>
  <si>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</si>
  <si>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</si>
  <si>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</si>
  <si>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</si>
  <si>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</si>
  <si>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</si>
  <si>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</si>
  <si>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</si>
  <si>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</si>
  <si>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</si>
  <si>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</si>
  <si>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</si>
  <si>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</si>
  <si>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</si>
  <si>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</si>
  <si>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</si>
  <si>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</si>
  <si>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</si>
  <si>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</si>
  <si>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</si>
  <si>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</si>
  <si>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</si>
  <si>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</si>
  <si>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</si>
  <si>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 правовых актов субъектов Российской Федерации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</si>
  <si>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</si>
  <si>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</si>
  <si>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</si>
  <si>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</si>
  <si>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</si>
  <si>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</si>
  <si>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</si>
  <si>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</si>
  <si>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</si>
  <si>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</si>
  <si>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1 16 10000 00 0000 140</t>
  </si>
  <si>
    <t>Платежи в целях возмещения причиненного ущерба (убытков)</t>
  </si>
  <si>
    <t xml:space="preserve">  1 16 10030 05 0000 140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</si>
  <si>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</si>
  <si>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1 16 10031 05 0000 140</t>
  </si>
  <si>
    <t xml:space="preserve">  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</si>
  <si>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</si>
  <si>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</si>
  <si>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</si>
  <si>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1 16 10129 00 0000 140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</si>
  <si>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</si>
  <si>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Дотации  бюджетам бюджетной системы   Российской  Федерации   </t>
  </si>
  <si>
    <t>Дотации  бюджетам  на  поддержку  мер  по  обеспечению  сбалансированности  бюджетов</t>
  </si>
  <si>
    <t>Дотации  бюджетам  муниципальных  районов на  поддержку  мер  по  обеспечению  сбалансированности  бюджетов</t>
  </si>
  <si>
    <t>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</si>
  <si>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</si>
  <si>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</si>
  <si>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</si>
  <si>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</si>
  <si>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</si>
  <si>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Субсидии бюджетам бюджетной системы  Российской Федерации  (межбюджетные субсидии)</t>
  </si>
  <si>
    <t xml:space="preserve">  2 02 20077 00 0000 150</t>
  </si>
  <si>
    <t xml:space="preserve"> 2 02 20077 05 0000 150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</si>
  <si>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</si>
  <si>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</si>
  <si>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</si>
  <si>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</si>
  <si>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</si>
  <si>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</si>
  <si>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Прочие субсидии бюджетам муниципальных районов</t>
  </si>
  <si>
    <t xml:space="preserve">Субвенции бюджетам бюджетной системы  Российской Федерации </t>
  </si>
  <si>
    <t>Субвенции   местным бюджетам   на  выполнение  передаваемых полномочий субъектов  Российской Федерации</t>
  </si>
  <si>
    <t>Субвенции    бюджетам муниципальных районов   на  выполнение  передаваемых полномочий субъектов 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</si>
  <si>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</si>
  <si>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</si>
  <si>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</si>
  <si>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</si>
  <si>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</si>
  <si>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</si>
  <si>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</si>
  <si>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</si>
  <si>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2 02 35469 00 0000 150</t>
  </si>
  <si>
    <t xml:space="preserve">  Субвенции бюджетам на проведение Всероссийской переписи населения 2020 года</t>
  </si>
  <si>
    <t>2 02 35469 05 0000 150</t>
  </si>
  <si>
    <t xml:space="preserve">  Субвенции бюджетам муниципальных районов на проведение Всероссийской переписи населения 2020 года</t>
  </si>
  <si>
    <t>2 02 40000 00 0000 151</t>
  </si>
  <si>
    <t>2 02 40014 00 0000 150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</si>
  <si>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</si>
  <si>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</si>
  <si>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</si>
  <si>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 xml:space="preserve">2 02 49999 05 0000 150 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</si>
  <si>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</si>
  <si>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</si>
  <si>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</si>
  <si>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</si>
  <si>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</si>
  <si>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ИТОГО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</si>
  <si>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</si>
  <si>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</si>
  <si>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2 02 45303 00 0000 150</t>
  </si>
  <si>
    <t>2 02 45303 05 0000 150</t>
  </si>
  <si>
    <t>Межбюджетные трансферты, передаваемые 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</si>
  <si>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</si>
  <si>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1 12 01042 01 0000 120</t>
  </si>
  <si>
    <t xml:space="preserve">Плата за размещение твердых коммунальных отходов </t>
  </si>
  <si>
    <t>1 13 02060 00 0000 130</t>
  </si>
  <si>
    <t>1 13 02065 05 0000 130</t>
  </si>
  <si>
    <t xml:space="preserve">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</si>
  <si>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</si>
  <si>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>1 14 06020 00 0000 430</t>
  </si>
  <si>
    <t>1 14 06025 05 0000 430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</si>
  <si>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</si>
  <si>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</si>
  <si>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2025 год</t>
  </si>
  <si>
    <t>Приложение 1
к  решению Гордеевского районного Совета народных депутатов  "О внесении изменений в решение "О бюджете Гордеевского муниципального района Брянской области на 2024 год и на плановый период 2025 и 2026 годов"</t>
  </si>
  <si>
    <t>Приложение 1.3
к  решению Гордеевского районного Совета народных депутатов  "О бюджете Гордеевского муниципального района Брянской области на 2024 год и на плановый период 2025 и 2026 годов"</t>
  </si>
  <si>
    <t xml:space="preserve">   Изменение прогнозируемых  доходов  бюджета Гордеевского муниципального района Брянской области  на  2024  год и на плановый период 2025 и 2026 годов, предусмотренных приложением 1 к Решению Гордеевского районного Совета народных депутатов "О бюджете Гордеевского муниципального района Брянской области на 2024 год и на плановый период 2025 и 2026 годов"</t>
  </si>
  <si>
    <t>2026 год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</si>
  <si>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</si>
  <si>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</si>
  <si>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сдачи в аренду имущества, составляющего казну муниципальных районов(за исключением земельных участков</t>
  </si>
  <si>
    <t>1 11 09000 00 0000 120</t>
  </si>
  <si>
    <t>1 11 05070 00 0000 120</t>
  </si>
  <si>
    <t>1 11 05075 05 0000 120</t>
  </si>
  <si>
    <t>1 11 09040 00 0000 120</t>
  </si>
  <si>
    <t>1 11 09045 05 0000 120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</si>
  <si>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</si>
  <si>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</si>
  <si>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</si>
  <si>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</si>
  <si>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</si>
  <si>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</si>
  <si>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</si>
  <si>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1 03 02000 01 0000 110</t>
  </si>
  <si>
    <t>1 03 02241 01 0000 110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</si>
  <si>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</si>
  <si>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</si>
  <si>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 федеральным законом о федеральном бюджете в целях формирования дорожных фондов субъектов Российской Федерации)</t>
  </si>
  <si>
    <t>1 103 02260 01 0000 110</t>
  </si>
  <si>
    <t>1 103 02261 01 0000 110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</si>
  <si>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</si>
  <si>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 федеральным законом о федеральном бюджете в целях формирования дорожных фондов субъектов Российской Федерации)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</si>
  <si>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</si>
  <si>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</si>
  <si>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</si>
  <si>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</si>
  <si>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2 02 25455 05 0000 150</t>
  </si>
  <si>
    <t>2 02 25455 00 0000 150</t>
  </si>
  <si>
    <t>Субсидии бюджетам муниципальных районов на реновацию учреждений отрасли культуры</t>
  </si>
  <si>
    <t>Субсидии бюджетам на реновацию учреждений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</si>
</sst>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6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1" fillId="0" borderId="7">
      <alignment horizontal="left" vertical="top" wrapText="1"/>
    </xf>
    <xf numFmtId="43" fontId="1" fillId="0" borderId="0" applyFont="0" applyFill="0" applyBorder="0" applyAlignment="0" applyProtection="0"/>
    <xf numFmtId="0" fontId="29" fillId="0" borderId="9">
      <alignment horizontal="left" wrapText="1" indent="2"/>
    </xf>
    <xf numFmtId="4" fontId="30" fillId="0" borderId="7">
      <alignment horizontal="right" vertical="top" shrinkToFit="1"/>
    </xf>
    <xf numFmtId="0" fontId="29" fillId="0" borderId="9">
      <alignment horizontal="left" wrapText="1" indent="2"/>
    </xf>
    <xf numFmtId="49" fontId="29" fillId="0" borderId="2">
      <alignment horizontal="center"/>
    </xf>
  </cellStyleXfs>
  <cellXfs count="125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0" fontId="26" fillId="10" borderId="1" xfId="0" applyFont="1" applyFill="1" applyBorder="1" applyAlignment="1">
      <alignment horizontal="left" vertical="top" shrinkToFit="1"/>
    </xf>
    <xf numFmtId="0" fontId="26" fillId="10" borderId="1" xfId="0" applyFont="1" applyFill="1" applyBorder="1" applyAlignment="1">
      <alignment vertical="top" wrapText="1"/>
    </xf>
    <xf numFmtId="0" fontId="27" fillId="10" borderId="1" xfId="0" applyFont="1" applyFill="1" applyBorder="1" applyAlignment="1">
      <alignment horizontal="left" vertical="top" shrinkToFit="1"/>
    </xf>
    <xf numFmtId="0" fontId="27" fillId="10" borderId="1" xfId="0" applyFont="1" applyFill="1" applyBorder="1" applyAlignment="1">
      <alignment vertical="top" wrapText="1"/>
    </xf>
    <xf numFmtId="4" fontId="26" fillId="10" borderId="1" xfId="0" applyNumberFormat="1" applyFont="1" applyFill="1" applyBorder="1" applyAlignment="1">
      <alignment horizontal="right" vertical="top" shrinkToFit="1"/>
    </xf>
    <xf numFmtId="0" fontId="28" fillId="10" borderId="1" xfId="0" applyFont="1" applyFill="1" applyBorder="1" applyAlignment="1">
      <alignment horizontal="left" vertical="top" shrinkToFit="1"/>
    </xf>
    <xf numFmtId="0" fontId="28" fillId="10" borderId="1" xfId="0" applyFont="1" applyFill="1" applyBorder="1" applyAlignment="1">
      <alignment vertical="top" wrapText="1"/>
    </xf>
    <xf numFmtId="4" fontId="28" fillId="10" borderId="1" xfId="0" applyNumberFormat="1" applyFont="1" applyFill="1" applyBorder="1" applyAlignment="1" applyProtection="1">
      <alignment horizontal="right" vertical="top" shrinkToFit="1"/>
      <protection locked="0"/>
    </xf>
    <xf numFmtId="43" fontId="28" fillId="10" borderId="1" xfId="11" applyFont="1" applyFill="1" applyBorder="1" applyAlignment="1">
      <alignment horizontal="right" vertical="top" wrapText="1"/>
    </xf>
    <xf numFmtId="0" fontId="26" fillId="0" borderId="1" xfId="0" applyFont="1" applyFill="1" applyBorder="1" applyAlignment="1">
      <alignment horizontal="left" vertical="top" shrinkToFit="1"/>
    </xf>
    <xf numFmtId="0" fontId="26" fillId="0" borderId="1" xfId="0" applyFont="1" applyFill="1" applyBorder="1" applyAlignment="1">
      <alignment vertical="top" wrapText="1"/>
    </xf>
    <xf numFmtId="4" fontId="26" fillId="0" borderId="1" xfId="0" applyNumberFormat="1" applyFont="1" applyBorder="1" applyAlignment="1">
      <alignment horizontal="center" vertical="top"/>
    </xf>
    <xf numFmtId="4" fontId="26" fillId="0" borderId="1" xfId="0" applyNumberFormat="1" applyFont="1" applyFill="1" applyBorder="1" applyAlignment="1">
      <alignment horizontal="center" vertical="top"/>
    </xf>
    <xf numFmtId="4" fontId="31" fillId="0" borderId="1" xfId="13" applyNumberFormat="1" applyFont="1" applyBorder="1" applyAlignment="1" applyProtection="1">
      <alignment horizontal="center" vertical="top" wrapText="1" shrinkToFit="1"/>
      <protection locked="0"/>
    </xf>
    <xf numFmtId="4" fontId="27" fillId="0" borderId="1" xfId="0" applyNumberFormat="1" applyFont="1" applyBorder="1" applyAlignment="1">
      <alignment horizontal="center" vertical="top"/>
    </xf>
    <xf numFmtId="0" fontId="32" fillId="0" borderId="1" xfId="0" applyFont="1" applyFill="1" applyBorder="1" applyAlignment="1">
      <alignment horizontal="center" vertical="top" wrapText="1"/>
    </xf>
    <xf numFmtId="0" fontId="32" fillId="0" borderId="1" xfId="0" applyFont="1" applyFill="1" applyBorder="1" applyAlignment="1">
      <alignment horizontal="justify" vertical="top" wrapText="1"/>
    </xf>
    <xf numFmtId="4" fontId="26" fillId="0" borderId="1" xfId="0" applyNumberFormat="1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justify"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top" wrapText="1"/>
    </xf>
    <xf numFmtId="4" fontId="27" fillId="0" borderId="1" xfId="0" applyNumberFormat="1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justify" vertical="top" wrapText="1"/>
    </xf>
    <xf numFmtId="0" fontId="32" fillId="0" borderId="1" xfId="0" applyFont="1" applyBorder="1" applyAlignment="1">
      <alignment horizontal="justify" vertical="top" wrapText="1"/>
    </xf>
    <xf numFmtId="0" fontId="32" fillId="2" borderId="1" xfId="0" applyFont="1" applyFill="1" applyBorder="1" applyAlignment="1">
      <alignment horizontal="justify" vertical="top" wrapText="1"/>
    </xf>
    <xf numFmtId="0" fontId="33" fillId="2" borderId="1" xfId="0" applyFont="1" applyFill="1" applyBorder="1" applyAlignment="1">
      <alignment horizontal="justify" vertical="top" wrapText="1"/>
    </xf>
    <xf numFmtId="0" fontId="3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1" fillId="0" borderId="1" xfId="14" applyNumberFormat="1" applyFont="1" applyBorder="1" applyAlignment="1" applyProtection="1">
      <alignment horizontal="justify" vertical="top" wrapText="1"/>
    </xf>
    <xf numFmtId="49" fontId="31" fillId="0" borderId="10" xfId="15" applyNumberFormat="1" applyFont="1" applyBorder="1" applyAlignment="1" applyProtection="1">
      <alignment horizontal="justify" vertical="top"/>
    </xf>
    <xf numFmtId="0" fontId="27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3" fillId="0" borderId="1" xfId="0" applyFont="1" applyBorder="1" applyAlignment="1">
      <alignment horizontal="justify" vertical="top" wrapText="1"/>
    </xf>
    <xf numFmtId="4" fontId="26" fillId="2" borderId="1" xfId="0" applyNumberFormat="1" applyFont="1" applyFill="1" applyBorder="1" applyAlignment="1">
      <alignment horizontal="center" vertical="top"/>
    </xf>
    <xf numFmtId="4" fontId="27" fillId="2" borderId="1" xfId="0" applyNumberFormat="1" applyFont="1" applyFill="1" applyBorder="1" applyAlignment="1">
      <alignment horizontal="center" vertical="top"/>
    </xf>
    <xf numFmtId="0" fontId="27" fillId="2" borderId="1" xfId="0" applyFont="1" applyFill="1" applyBorder="1" applyAlignment="1">
      <alignment horizontal="center" vertical="top" wrapText="1"/>
    </xf>
    <xf numFmtId="0" fontId="34" fillId="0" borderId="8" xfId="0" applyFont="1" applyFill="1" applyBorder="1" applyAlignment="1">
      <alignment horizontal="justify" vertical="center" wrapText="1"/>
    </xf>
    <xf numFmtId="0" fontId="27" fillId="0" borderId="1" xfId="0" applyFont="1" applyFill="1" applyBorder="1" applyAlignment="1">
      <alignment horizontal="justify" vertical="center" wrapText="1"/>
    </xf>
    <xf numFmtId="49" fontId="31" fillId="0" borderId="12" xfId="15" applyNumberFormat="1" applyFont="1" applyBorder="1" applyAlignment="1" applyProtection="1">
      <alignment horizontal="justify" vertical="top"/>
    </xf>
    <xf numFmtId="49" fontId="35" fillId="0" borderId="10" xfId="15" applyNumberFormat="1" applyFont="1" applyBorder="1" applyAlignment="1" applyProtection="1">
      <alignment horizontal="justify" vertical="top"/>
    </xf>
    <xf numFmtId="0" fontId="35" fillId="0" borderId="1" xfId="14" applyNumberFormat="1" applyFont="1" applyBorder="1" applyAlignment="1" applyProtection="1">
      <alignment horizontal="justify" vertical="top" wrapText="1"/>
    </xf>
    <xf numFmtId="0" fontId="27" fillId="0" borderId="1" xfId="0" applyFont="1" applyBorder="1" applyAlignment="1">
      <alignment vertical="top"/>
    </xf>
    <xf numFmtId="0" fontId="27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top" wrapText="1" shrinkToFit="1"/>
    </xf>
    <xf numFmtId="49" fontId="31" fillId="0" borderId="12" xfId="15" applyNumberFormat="1" applyFont="1" applyFill="1" applyBorder="1" applyAlignment="1" applyProtection="1">
      <alignment horizontal="justify" vertical="top"/>
    </xf>
    <xf numFmtId="4" fontId="27" fillId="0" borderId="1" xfId="0" applyNumberFormat="1" applyFont="1" applyFill="1" applyBorder="1" applyAlignment="1">
      <alignment horizontal="center" vertical="top"/>
    </xf>
    <xf numFmtId="49" fontId="31" fillId="0" borderId="10" xfId="15" applyNumberFormat="1" applyFont="1" applyFill="1" applyBorder="1" applyAlignment="1" applyProtection="1">
      <alignment horizontal="justify" vertical="top"/>
    </xf>
    <xf numFmtId="0" fontId="27" fillId="0" borderId="0" xfId="0" applyFont="1" applyAlignment="1">
      <alignment wrapText="1"/>
    </xf>
    <xf numFmtId="4" fontId="22" fillId="2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0" fontId="23" fillId="2" borderId="3" xfId="0" applyFont="1" applyFill="1" applyBorder="1" applyAlignment="1">
      <alignment horizontal="right" vertical="center" wrapText="1"/>
    </xf>
    <xf numFmtId="0" fontId="25" fillId="10" borderId="0" xfId="0" applyFont="1" applyFill="1" applyAlignment="1">
      <alignment horizontal="center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6">
    <cellStyle name="ex73" xfId="10"/>
    <cellStyle name="xl26" xfId="8"/>
    <cellStyle name="xl31" xfId="12"/>
    <cellStyle name="xl34" xfId="14"/>
    <cellStyle name="xl38" xfId="1"/>
    <cellStyle name="xl42" xfId="2"/>
    <cellStyle name="xl49" xfId="13"/>
    <cellStyle name="xl52" xfId="15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" xfId="11" builtinId="3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  <color rgb="FFFFCCFF"/>
      <color rgb="FFCCFFCC"/>
      <color rgb="FF99FFCC"/>
      <color rgb="FFF4163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53"/>
  <sheetViews>
    <sheetView showGridLines="0" tabSelected="1" view="pageBreakPreview" topLeftCell="A149" zoomScale="90" zoomScaleNormal="70" zoomScaleSheetLayoutView="90" workbookViewId="0">
      <selection activeCell="C148" sqref="C148"/>
    </sheetView>
  </sheetViews>
  <sheetFormatPr defaultColWidth="32.5703125" defaultRowHeight="12.75" customHeight="1"/>
  <cols>
    <col min="1" max="1" width="30.42578125" style="59" customWidth="1"/>
    <col min="2" max="2" width="55.42578125" style="59" customWidth="1"/>
    <col min="3" max="3" width="19.140625" style="59" customWidth="1"/>
    <col min="4" max="4" width="19.5703125" style="59" customWidth="1"/>
    <col min="5" max="5" width="19.28515625" style="59" customWidth="1"/>
    <col min="6" max="16384" width="32.5703125" style="59"/>
  </cols>
  <sheetData>
    <row r="1" spans="1:5" ht="81" customHeight="1">
      <c r="A1" s="60"/>
      <c r="B1" s="60"/>
      <c r="C1" s="116" t="s">
        <v>567</v>
      </c>
      <c r="D1" s="117"/>
      <c r="E1" s="117"/>
    </row>
    <row r="2" spans="1:5" ht="81" customHeight="1">
      <c r="A2" s="60"/>
      <c r="B2" s="60"/>
      <c r="C2" s="116" t="s">
        <v>568</v>
      </c>
      <c r="D2" s="117"/>
      <c r="E2" s="117"/>
    </row>
    <row r="3" spans="1:5" ht="91.5" customHeight="1">
      <c r="A3" s="120" t="s">
        <v>569</v>
      </c>
      <c r="B3" s="120"/>
      <c r="C3" s="120"/>
      <c r="D3" s="120"/>
      <c r="E3" s="120"/>
    </row>
    <row r="4" spans="1:5" ht="28.5" customHeight="1">
      <c r="A4" s="118" t="s">
        <v>328</v>
      </c>
      <c r="B4" s="118"/>
      <c r="C4" s="118"/>
      <c r="D4" s="118"/>
      <c r="E4" s="119"/>
    </row>
    <row r="5" spans="1:5" ht="55.5" customHeight="1">
      <c r="A5" s="61" t="s">
        <v>327</v>
      </c>
      <c r="B5" s="62" t="s">
        <v>317</v>
      </c>
      <c r="C5" s="63" t="s">
        <v>356</v>
      </c>
      <c r="D5" s="63" t="s">
        <v>566</v>
      </c>
      <c r="E5" s="63" t="s">
        <v>570</v>
      </c>
    </row>
    <row r="6" spans="1:5" ht="69" hidden="1" customHeight="1">
      <c r="A6" s="67" t="s">
        <v>352</v>
      </c>
      <c r="B6" s="68" t="s">
        <v>353</v>
      </c>
      <c r="C6" s="69">
        <f>C7</f>
        <v>0</v>
      </c>
      <c r="D6" s="69">
        <f t="shared" ref="D6:E6" si="0">D7</f>
        <v>0</v>
      </c>
      <c r="E6" s="69">
        <f t="shared" si="0"/>
        <v>0</v>
      </c>
    </row>
    <row r="7" spans="1:5" ht="66.75" hidden="1" customHeight="1">
      <c r="A7" s="70" t="s">
        <v>354</v>
      </c>
      <c r="B7" s="71" t="s">
        <v>355</v>
      </c>
      <c r="C7" s="72"/>
      <c r="D7" s="69"/>
      <c r="E7" s="69"/>
    </row>
    <row r="8" spans="1:5" ht="66.75" hidden="1" customHeight="1">
      <c r="A8" s="65" t="s">
        <v>345</v>
      </c>
      <c r="B8" s="68" t="s">
        <v>348</v>
      </c>
      <c r="C8" s="69">
        <f>C9</f>
        <v>0</v>
      </c>
      <c r="D8" s="69">
        <f t="shared" ref="D8:E8" si="1">D9</f>
        <v>0</v>
      </c>
      <c r="E8" s="69">
        <f t="shared" si="1"/>
        <v>0</v>
      </c>
    </row>
    <row r="9" spans="1:5" ht="76.5" hidden="1" customHeight="1">
      <c r="A9" s="70" t="s">
        <v>344</v>
      </c>
      <c r="B9" s="71" t="s">
        <v>349</v>
      </c>
      <c r="C9" s="73"/>
      <c r="D9" s="69"/>
      <c r="E9" s="69"/>
    </row>
    <row r="10" spans="1:5" ht="66.75" hidden="1" customHeight="1">
      <c r="A10" s="65" t="s">
        <v>346</v>
      </c>
      <c r="B10" s="68" t="s">
        <v>350</v>
      </c>
      <c r="C10" s="69">
        <f>C11</f>
        <v>0</v>
      </c>
      <c r="D10" s="69">
        <f t="shared" ref="D10:E10" si="2">D11</f>
        <v>0</v>
      </c>
      <c r="E10" s="69">
        <f t="shared" si="2"/>
        <v>0</v>
      </c>
    </row>
    <row r="11" spans="1:5" ht="66.75" hidden="1" customHeight="1">
      <c r="A11" s="70" t="s">
        <v>347</v>
      </c>
      <c r="B11" s="71" t="s">
        <v>351</v>
      </c>
      <c r="C11" s="73"/>
      <c r="D11" s="69"/>
      <c r="E11" s="69"/>
    </row>
    <row r="12" spans="1:5" ht="51.75" customHeight="1">
      <c r="A12" s="74" t="s">
        <v>318</v>
      </c>
      <c r="B12" s="75" t="s">
        <v>319</v>
      </c>
      <c r="C12" s="76">
        <f>C13+C25+C32+C35+C46+C52+C63+C72+C19</f>
        <v>-1750000</v>
      </c>
      <c r="D12" s="76">
        <f>D63</f>
        <v>0</v>
      </c>
      <c r="E12" s="76">
        <f>E63</f>
        <v>0</v>
      </c>
    </row>
    <row r="13" spans="1:5" ht="40.5" customHeight="1">
      <c r="A13" s="66" t="s">
        <v>359</v>
      </c>
      <c r="B13" s="66" t="s">
        <v>360</v>
      </c>
      <c r="C13" s="77">
        <f>C14</f>
        <v>92199</v>
      </c>
      <c r="D13" s="77">
        <f>D14</f>
        <v>0</v>
      </c>
      <c r="E13" s="77">
        <f>E14</f>
        <v>0</v>
      </c>
    </row>
    <row r="14" spans="1:5" ht="30.75" customHeight="1">
      <c r="A14" s="66" t="s">
        <v>361</v>
      </c>
      <c r="B14" s="66" t="s">
        <v>362</v>
      </c>
      <c r="C14" s="77">
        <f>C15+C16+C17+C18</f>
        <v>92199</v>
      </c>
      <c r="D14" s="77">
        <f>D15+D16+D17</f>
        <v>0</v>
      </c>
      <c r="E14" s="77">
        <f>E15+E16+E17</f>
        <v>0</v>
      </c>
    </row>
    <row r="15" spans="1:5" ht="81" hidden="1" customHeight="1">
      <c r="A15" s="68" t="s">
        <v>363</v>
      </c>
      <c r="B15" s="68" t="s">
        <v>364</v>
      </c>
      <c r="C15" s="78"/>
      <c r="D15" s="79">
        <v>0</v>
      </c>
      <c r="E15" s="79">
        <v>0</v>
      </c>
    </row>
    <row r="16" spans="1:5" ht="1.5" customHeight="1">
      <c r="A16" s="68" t="s">
        <v>365</v>
      </c>
      <c r="B16" s="68" t="s">
        <v>366</v>
      </c>
      <c r="C16" s="78"/>
      <c r="D16" s="79">
        <v>0</v>
      </c>
      <c r="E16" s="79">
        <v>0</v>
      </c>
    </row>
    <row r="17" spans="1:5" ht="80.25" customHeight="1">
      <c r="A17" s="68" t="s">
        <v>367</v>
      </c>
      <c r="B17" s="68" t="s">
        <v>368</v>
      </c>
      <c r="C17" s="78">
        <v>91504</v>
      </c>
      <c r="D17" s="79">
        <v>0</v>
      </c>
      <c r="E17" s="79">
        <v>0</v>
      </c>
    </row>
    <row r="18" spans="1:5" ht="156.75" customHeight="1">
      <c r="A18" s="68" t="s">
        <v>571</v>
      </c>
      <c r="B18" s="68" t="s">
        <v>572</v>
      </c>
      <c r="C18" s="79">
        <v>695</v>
      </c>
      <c r="D18" s="79">
        <v>0</v>
      </c>
      <c r="E18" s="79">
        <v>0</v>
      </c>
    </row>
    <row r="19" spans="1:5" ht="93.75" customHeight="1">
      <c r="A19" s="66" t="s">
        <v>583</v>
      </c>
      <c r="B19" s="66" t="s">
        <v>584</v>
      </c>
      <c r="C19" s="76">
        <f>C20</f>
        <v>54952</v>
      </c>
      <c r="D19" s="76">
        <v>0</v>
      </c>
      <c r="E19" s="76">
        <v>0</v>
      </c>
    </row>
    <row r="20" spans="1:5" ht="67.5" customHeight="1">
      <c r="A20" s="68" t="s">
        <v>586</v>
      </c>
      <c r="B20" s="68" t="s">
        <v>585</v>
      </c>
      <c r="C20" s="79">
        <f>C21+C23</f>
        <v>54952</v>
      </c>
      <c r="D20" s="79">
        <v>0</v>
      </c>
      <c r="E20" s="79">
        <v>0</v>
      </c>
    </row>
    <row r="21" spans="1:5" ht="139.5" customHeight="1">
      <c r="A21" s="68" t="s">
        <v>588</v>
      </c>
      <c r="B21" s="68" t="s">
        <v>589</v>
      </c>
      <c r="C21" s="79">
        <f>C22</f>
        <v>2806</v>
      </c>
      <c r="D21" s="79">
        <v>0</v>
      </c>
      <c r="E21" s="79">
        <v>0</v>
      </c>
    </row>
    <row r="22" spans="1:5" ht="156.75" customHeight="1">
      <c r="A22" s="68" t="s">
        <v>587</v>
      </c>
      <c r="B22" s="68" t="s">
        <v>590</v>
      </c>
      <c r="C22" s="79">
        <v>2806</v>
      </c>
      <c r="D22" s="79">
        <v>0</v>
      </c>
      <c r="E22" s="79">
        <v>0</v>
      </c>
    </row>
    <row r="23" spans="1:5" ht="128.25" customHeight="1">
      <c r="A23" s="68" t="s">
        <v>591</v>
      </c>
      <c r="B23" s="68" t="s">
        <v>593</v>
      </c>
      <c r="C23" s="79">
        <f>C24</f>
        <v>52146</v>
      </c>
      <c r="D23" s="79">
        <v>0</v>
      </c>
      <c r="E23" s="79">
        <v>0</v>
      </c>
    </row>
    <row r="24" spans="1:5" ht="194.25" customHeight="1">
      <c r="A24" s="68" t="s">
        <v>592</v>
      </c>
      <c r="B24" s="68" t="s">
        <v>594</v>
      </c>
      <c r="C24" s="79">
        <v>52146</v>
      </c>
      <c r="D24" s="79">
        <v>0</v>
      </c>
      <c r="E24" s="79">
        <v>0</v>
      </c>
    </row>
    <row r="25" spans="1:5" ht="41.25" customHeight="1">
      <c r="A25" s="65" t="s">
        <v>369</v>
      </c>
      <c r="B25" s="66" t="s">
        <v>370</v>
      </c>
      <c r="C25" s="76">
        <f>C26+C28+C30</f>
        <v>-13754</v>
      </c>
      <c r="D25" s="76">
        <f>D26+D28+D30</f>
        <v>0</v>
      </c>
      <c r="E25" s="76">
        <f>E26+E28+E30</f>
        <v>0</v>
      </c>
    </row>
    <row r="26" spans="1:5" ht="41.25" hidden="1" customHeight="1">
      <c r="A26" s="67" t="s">
        <v>371</v>
      </c>
      <c r="B26" s="68" t="s">
        <v>372</v>
      </c>
      <c r="C26" s="79">
        <f>C27</f>
        <v>0</v>
      </c>
      <c r="D26" s="79">
        <f>D27</f>
        <v>0</v>
      </c>
      <c r="E26" s="79">
        <f>E27</f>
        <v>0</v>
      </c>
    </row>
    <row r="27" spans="1:5" ht="41.25" hidden="1" customHeight="1">
      <c r="A27" s="67" t="s">
        <v>373</v>
      </c>
      <c r="B27" s="68" t="s">
        <v>372</v>
      </c>
      <c r="C27" s="79">
        <v>0</v>
      </c>
      <c r="D27" s="79">
        <v>0</v>
      </c>
      <c r="E27" s="79">
        <v>0</v>
      </c>
    </row>
    <row r="28" spans="1:5" ht="41.25" hidden="1" customHeight="1">
      <c r="A28" s="67" t="s">
        <v>374</v>
      </c>
      <c r="B28" s="68" t="s">
        <v>375</v>
      </c>
      <c r="C28" s="79">
        <f>C29</f>
        <v>0</v>
      </c>
      <c r="D28" s="79">
        <f>D29</f>
        <v>0</v>
      </c>
      <c r="E28" s="79">
        <f>E29</f>
        <v>0</v>
      </c>
    </row>
    <row r="29" spans="1:5" ht="41.25" hidden="1" customHeight="1">
      <c r="A29" s="67" t="s">
        <v>376</v>
      </c>
      <c r="B29" s="68" t="s">
        <v>375</v>
      </c>
      <c r="C29" s="79">
        <v>0</v>
      </c>
      <c r="D29" s="79">
        <v>0</v>
      </c>
      <c r="E29" s="79">
        <v>0</v>
      </c>
    </row>
    <row r="30" spans="1:5" ht="46.5" customHeight="1">
      <c r="A30" s="67" t="s">
        <v>377</v>
      </c>
      <c r="B30" s="68" t="s">
        <v>378</v>
      </c>
      <c r="C30" s="79">
        <f>C31</f>
        <v>-13754</v>
      </c>
      <c r="D30" s="79">
        <f>D31</f>
        <v>0</v>
      </c>
      <c r="E30" s="79">
        <f>E31</f>
        <v>0</v>
      </c>
    </row>
    <row r="31" spans="1:5" ht="81" customHeight="1">
      <c r="A31" s="67" t="s">
        <v>379</v>
      </c>
      <c r="B31" s="68" t="s">
        <v>380</v>
      </c>
      <c r="C31" s="79">
        <v>-13754</v>
      </c>
      <c r="D31" s="79">
        <v>0</v>
      </c>
      <c r="E31" s="79">
        <v>0</v>
      </c>
    </row>
    <row r="32" spans="1:5" ht="33.75" customHeight="1">
      <c r="A32" s="65" t="s">
        <v>381</v>
      </c>
      <c r="B32" s="66" t="s">
        <v>382</v>
      </c>
      <c r="C32" s="76">
        <f t="shared" ref="C32:E33" si="3">C33</f>
        <v>414271</v>
      </c>
      <c r="D32" s="76">
        <f t="shared" si="3"/>
        <v>0</v>
      </c>
      <c r="E32" s="76">
        <f t="shared" si="3"/>
        <v>0</v>
      </c>
    </row>
    <row r="33" spans="1:5" s="64" customFormat="1" ht="65.25" customHeight="1">
      <c r="A33" s="67" t="s">
        <v>383</v>
      </c>
      <c r="B33" s="66" t="s">
        <v>384</v>
      </c>
      <c r="C33" s="79">
        <f t="shared" si="3"/>
        <v>414271</v>
      </c>
      <c r="D33" s="79">
        <f t="shared" si="3"/>
        <v>0</v>
      </c>
      <c r="E33" s="79">
        <f t="shared" si="3"/>
        <v>0</v>
      </c>
    </row>
    <row r="34" spans="1:5" ht="91.5" customHeight="1">
      <c r="A34" s="67" t="s">
        <v>385</v>
      </c>
      <c r="B34" s="68" t="s">
        <v>386</v>
      </c>
      <c r="C34" s="79">
        <v>414271</v>
      </c>
      <c r="D34" s="79">
        <v>0</v>
      </c>
      <c r="E34" s="79">
        <v>0</v>
      </c>
    </row>
    <row r="35" spans="1:5" ht="90.75" customHeight="1">
      <c r="A35" s="65" t="s">
        <v>387</v>
      </c>
      <c r="B35" s="66" t="s">
        <v>388</v>
      </c>
      <c r="C35" s="76">
        <f>C36+C44</f>
        <v>171468</v>
      </c>
      <c r="D35" s="76">
        <f>D36</f>
        <v>0</v>
      </c>
      <c r="E35" s="76">
        <f>E36</f>
        <v>0</v>
      </c>
    </row>
    <row r="36" spans="1:5" ht="165.75" customHeight="1">
      <c r="A36" s="67" t="s">
        <v>389</v>
      </c>
      <c r="B36" s="68" t="s">
        <v>390</v>
      </c>
      <c r="C36" s="79">
        <f>C37+C39+C41</f>
        <v>168480</v>
      </c>
      <c r="D36" s="79">
        <f>D37+D39</f>
        <v>0</v>
      </c>
      <c r="E36" s="79">
        <f>E37+E39</f>
        <v>0</v>
      </c>
    </row>
    <row r="37" spans="1:5" ht="124.5" customHeight="1">
      <c r="A37" s="67" t="s">
        <v>391</v>
      </c>
      <c r="B37" s="68" t="s">
        <v>392</v>
      </c>
      <c r="C37" s="79">
        <f>C38</f>
        <v>151169</v>
      </c>
      <c r="D37" s="79">
        <f>D38</f>
        <v>0</v>
      </c>
      <c r="E37" s="79">
        <f>E38</f>
        <v>0</v>
      </c>
    </row>
    <row r="38" spans="1:5" ht="153" customHeight="1">
      <c r="A38" s="67" t="s">
        <v>393</v>
      </c>
      <c r="B38" s="68" t="s">
        <v>394</v>
      </c>
      <c r="C38" s="79">
        <v>151169</v>
      </c>
      <c r="D38" s="79">
        <v>0</v>
      </c>
      <c r="E38" s="79">
        <v>0</v>
      </c>
    </row>
    <row r="39" spans="1:5" ht="153" customHeight="1">
      <c r="A39" s="67" t="s">
        <v>395</v>
      </c>
      <c r="B39" s="68" t="s">
        <v>396</v>
      </c>
      <c r="C39" s="79">
        <f>C40</f>
        <v>182911</v>
      </c>
      <c r="D39" s="79">
        <f>D40</f>
        <v>0</v>
      </c>
      <c r="E39" s="79">
        <f>E40</f>
        <v>0</v>
      </c>
    </row>
    <row r="40" spans="1:5" ht="123" customHeight="1">
      <c r="A40" s="67" t="s">
        <v>397</v>
      </c>
      <c r="B40" s="68" t="s">
        <v>398</v>
      </c>
      <c r="C40" s="79">
        <v>182911</v>
      </c>
      <c r="D40" s="79">
        <v>0</v>
      </c>
      <c r="E40" s="79">
        <v>0</v>
      </c>
    </row>
    <row r="41" spans="1:5" ht="78.75" customHeight="1">
      <c r="A41" s="67" t="s">
        <v>575</v>
      </c>
      <c r="B41" s="115" t="s">
        <v>579</v>
      </c>
      <c r="C41" s="79">
        <f>C42</f>
        <v>-165600</v>
      </c>
      <c r="D41" s="79">
        <v>0</v>
      </c>
      <c r="E41" s="79">
        <v>0</v>
      </c>
    </row>
    <row r="42" spans="1:5" ht="81" customHeight="1">
      <c r="A42" s="67" t="s">
        <v>576</v>
      </c>
      <c r="B42" s="68" t="s">
        <v>573</v>
      </c>
      <c r="C42" s="79">
        <v>-165600</v>
      </c>
      <c r="D42" s="79">
        <v>0</v>
      </c>
      <c r="E42" s="79">
        <v>0</v>
      </c>
    </row>
    <row r="43" spans="1:5" ht="135.75" customHeight="1">
      <c r="A43" s="67" t="s">
        <v>574</v>
      </c>
      <c r="B43" s="68" t="s">
        <v>581</v>
      </c>
      <c r="C43" s="79">
        <f>C44</f>
        <v>2988</v>
      </c>
      <c r="D43" s="79">
        <v>0</v>
      </c>
      <c r="E43" s="79">
        <v>0</v>
      </c>
    </row>
    <row r="44" spans="1:5" ht="102" customHeight="1">
      <c r="A44" s="67" t="s">
        <v>577</v>
      </c>
      <c r="B44" s="68" t="s">
        <v>580</v>
      </c>
      <c r="C44" s="79">
        <f>C45</f>
        <v>2988</v>
      </c>
      <c r="D44" s="79">
        <v>0</v>
      </c>
      <c r="E44" s="79">
        <v>0</v>
      </c>
    </row>
    <row r="45" spans="1:5" ht="140.25" customHeight="1">
      <c r="A45" s="67" t="s">
        <v>578</v>
      </c>
      <c r="B45" s="68" t="s">
        <v>582</v>
      </c>
      <c r="C45" s="79">
        <v>2988</v>
      </c>
      <c r="D45" s="79">
        <v>0</v>
      </c>
      <c r="E45" s="79">
        <v>0</v>
      </c>
    </row>
    <row r="46" spans="1:5" ht="48.75" hidden="1" customHeight="1">
      <c r="A46" s="65" t="s">
        <v>399</v>
      </c>
      <c r="B46" s="66" t="s">
        <v>400</v>
      </c>
      <c r="C46" s="76">
        <f>C47+C49</f>
        <v>0</v>
      </c>
      <c r="D46" s="76">
        <f>D47+D49</f>
        <v>0</v>
      </c>
      <c r="E46" s="76">
        <f>E47+E49</f>
        <v>0</v>
      </c>
    </row>
    <row r="47" spans="1:5" ht="48.75" hidden="1" customHeight="1">
      <c r="A47" s="67" t="s">
        <v>401</v>
      </c>
      <c r="B47" s="68" t="s">
        <v>402</v>
      </c>
      <c r="C47" s="79">
        <f>C48</f>
        <v>0</v>
      </c>
      <c r="D47" s="79">
        <f>D48</f>
        <v>0</v>
      </c>
      <c r="E47" s="79">
        <f>E48</f>
        <v>0</v>
      </c>
    </row>
    <row r="48" spans="1:5" ht="54.75" hidden="1" customHeight="1">
      <c r="A48" s="67" t="s">
        <v>403</v>
      </c>
      <c r="B48" s="68" t="s">
        <v>404</v>
      </c>
      <c r="C48" s="79">
        <v>0</v>
      </c>
      <c r="D48" s="79">
        <v>0</v>
      </c>
      <c r="E48" s="79">
        <v>0</v>
      </c>
    </row>
    <row r="49" spans="1:5" ht="52.5" hidden="1" customHeight="1">
      <c r="A49" s="67" t="s">
        <v>405</v>
      </c>
      <c r="B49" s="68" t="s">
        <v>406</v>
      </c>
      <c r="C49" s="79">
        <f>C50+C51</f>
        <v>0</v>
      </c>
      <c r="D49" s="79">
        <f>D50</f>
        <v>0</v>
      </c>
      <c r="E49" s="79">
        <f>E50</f>
        <v>0</v>
      </c>
    </row>
    <row r="50" spans="1:5" ht="46.5" hidden="1" customHeight="1">
      <c r="A50" s="67" t="s">
        <v>407</v>
      </c>
      <c r="B50" s="68" t="s">
        <v>408</v>
      </c>
      <c r="C50" s="79">
        <v>0</v>
      </c>
      <c r="D50" s="79">
        <v>0</v>
      </c>
      <c r="E50" s="79">
        <v>0</v>
      </c>
    </row>
    <row r="51" spans="1:5" ht="46.5" hidden="1" customHeight="1">
      <c r="A51" s="67" t="s">
        <v>556</v>
      </c>
      <c r="B51" s="68" t="s">
        <v>557</v>
      </c>
      <c r="C51" s="79"/>
      <c r="D51" s="79"/>
      <c r="E51" s="79"/>
    </row>
    <row r="52" spans="1:5" ht="66" customHeight="1">
      <c r="A52" s="65" t="s">
        <v>409</v>
      </c>
      <c r="B52" s="66" t="s">
        <v>410</v>
      </c>
      <c r="C52" s="76">
        <f>C53+C56</f>
        <v>108254</v>
      </c>
      <c r="D52" s="76">
        <v>0</v>
      </c>
      <c r="E52" s="76">
        <v>0</v>
      </c>
    </row>
    <row r="53" spans="1:5" ht="32.25" customHeight="1">
      <c r="A53" s="67" t="s">
        <v>411</v>
      </c>
      <c r="B53" s="68" t="s">
        <v>412</v>
      </c>
      <c r="C53" s="76">
        <f t="shared" ref="C53:E54" si="4">C54</f>
        <v>93400</v>
      </c>
      <c r="D53" s="79">
        <f t="shared" si="4"/>
        <v>0</v>
      </c>
      <c r="E53" s="79">
        <f t="shared" si="4"/>
        <v>0</v>
      </c>
    </row>
    <row r="54" spans="1:5" ht="48" customHeight="1">
      <c r="A54" s="67" t="s">
        <v>413</v>
      </c>
      <c r="B54" s="68" t="s">
        <v>414</v>
      </c>
      <c r="C54" s="79">
        <f t="shared" si="4"/>
        <v>93400</v>
      </c>
      <c r="D54" s="79">
        <f t="shared" si="4"/>
        <v>0</v>
      </c>
      <c r="E54" s="79">
        <f t="shared" si="4"/>
        <v>0</v>
      </c>
    </row>
    <row r="55" spans="1:5" ht="66" customHeight="1">
      <c r="A55" s="67" t="s">
        <v>415</v>
      </c>
      <c r="B55" s="68" t="s">
        <v>416</v>
      </c>
      <c r="C55" s="79">
        <v>93400</v>
      </c>
      <c r="D55" s="79">
        <v>0</v>
      </c>
      <c r="E55" s="79">
        <v>0</v>
      </c>
    </row>
    <row r="56" spans="1:5" ht="32.25" customHeight="1">
      <c r="A56" s="67" t="s">
        <v>417</v>
      </c>
      <c r="B56" s="68" t="s">
        <v>418</v>
      </c>
      <c r="C56" s="76">
        <f>C59+C57</f>
        <v>14854</v>
      </c>
      <c r="D56" s="76">
        <f>D59</f>
        <v>0</v>
      </c>
      <c r="E56" s="76">
        <f>E59</f>
        <v>0</v>
      </c>
    </row>
    <row r="57" spans="1:5" ht="63" customHeight="1">
      <c r="A57" s="67" t="s">
        <v>558</v>
      </c>
      <c r="B57" s="68" t="s">
        <v>560</v>
      </c>
      <c r="C57" s="76">
        <f>C58</f>
        <v>14854</v>
      </c>
      <c r="D57" s="76">
        <f t="shared" ref="D57:E57" si="5">D58</f>
        <v>0</v>
      </c>
      <c r="E57" s="76">
        <f t="shared" si="5"/>
        <v>0</v>
      </c>
    </row>
    <row r="58" spans="1:5" ht="69" customHeight="1">
      <c r="A58" s="67" t="s">
        <v>559</v>
      </c>
      <c r="B58" s="68" t="s">
        <v>561</v>
      </c>
      <c r="C58" s="79">
        <v>14854</v>
      </c>
      <c r="D58" s="79">
        <v>0</v>
      </c>
      <c r="E58" s="79">
        <v>0</v>
      </c>
    </row>
    <row r="59" spans="1:5" ht="45.75" hidden="1" customHeight="1">
      <c r="A59" s="67" t="s">
        <v>419</v>
      </c>
      <c r="B59" s="68" t="s">
        <v>420</v>
      </c>
      <c r="C59" s="79">
        <f t="shared" ref="C59:E59" si="6">C60</f>
        <v>0</v>
      </c>
      <c r="D59" s="79">
        <f t="shared" si="6"/>
        <v>0</v>
      </c>
      <c r="E59" s="79">
        <f t="shared" si="6"/>
        <v>0</v>
      </c>
    </row>
    <row r="60" spans="1:5" ht="45.75" hidden="1" customHeight="1">
      <c r="A60" s="67" t="s">
        <v>421</v>
      </c>
      <c r="B60" s="68" t="s">
        <v>422</v>
      </c>
      <c r="C60" s="79">
        <v>0</v>
      </c>
      <c r="D60" s="79">
        <v>0</v>
      </c>
      <c r="E60" s="79">
        <v>0</v>
      </c>
    </row>
    <row r="61" spans="1:5" ht="32.25" hidden="1" customHeight="1">
      <c r="A61" s="68"/>
      <c r="B61" s="68"/>
      <c r="C61" s="76"/>
      <c r="D61" s="76"/>
      <c r="E61" s="76"/>
    </row>
    <row r="62" spans="1:5" ht="32.25" hidden="1" customHeight="1">
      <c r="A62" s="68"/>
      <c r="B62" s="68"/>
      <c r="C62" s="76"/>
      <c r="D62" s="76"/>
      <c r="E62" s="76"/>
    </row>
    <row r="63" spans="1:5" ht="59.25" customHeight="1">
      <c r="A63" s="65" t="s">
        <v>330</v>
      </c>
      <c r="B63" s="66" t="s">
        <v>331</v>
      </c>
      <c r="C63" s="76">
        <f>C64+C67</f>
        <v>-2551496</v>
      </c>
      <c r="D63" s="76">
        <f t="shared" ref="C63:E65" si="7">D64</f>
        <v>0</v>
      </c>
      <c r="E63" s="76">
        <f t="shared" si="7"/>
        <v>0</v>
      </c>
    </row>
    <row r="64" spans="1:5" ht="147.75" hidden="1" customHeight="1">
      <c r="A64" s="67" t="s">
        <v>423</v>
      </c>
      <c r="B64" s="68" t="s">
        <v>424</v>
      </c>
      <c r="C64" s="79">
        <f t="shared" si="7"/>
        <v>0</v>
      </c>
      <c r="D64" s="79">
        <f t="shared" si="7"/>
        <v>0</v>
      </c>
      <c r="E64" s="79">
        <f t="shared" si="7"/>
        <v>0</v>
      </c>
    </row>
    <row r="65" spans="1:5" ht="169.5" hidden="1" customHeight="1">
      <c r="A65" s="67" t="s">
        <v>425</v>
      </c>
      <c r="B65" s="68" t="s">
        <v>426</v>
      </c>
      <c r="C65" s="79">
        <f t="shared" si="7"/>
        <v>0</v>
      </c>
      <c r="D65" s="79">
        <f t="shared" si="7"/>
        <v>0</v>
      </c>
      <c r="E65" s="79">
        <f t="shared" si="7"/>
        <v>0</v>
      </c>
    </row>
    <row r="66" spans="1:5" ht="159" hidden="1" customHeight="1">
      <c r="A66" s="67" t="s">
        <v>427</v>
      </c>
      <c r="B66" s="68" t="s">
        <v>428</v>
      </c>
      <c r="C66" s="79">
        <v>0</v>
      </c>
      <c r="D66" s="79">
        <v>0</v>
      </c>
      <c r="E66" s="79">
        <v>0</v>
      </c>
    </row>
    <row r="67" spans="1:5" ht="73.5" customHeight="1">
      <c r="A67" s="67" t="s">
        <v>332</v>
      </c>
      <c r="B67" s="68" t="s">
        <v>333</v>
      </c>
      <c r="C67" s="79">
        <f>C68+C70</f>
        <v>-2551496</v>
      </c>
      <c r="D67" s="79">
        <f t="shared" ref="C67:E68" si="8">D68</f>
        <v>0</v>
      </c>
      <c r="E67" s="79">
        <f t="shared" si="8"/>
        <v>0</v>
      </c>
    </row>
    <row r="68" spans="1:5" ht="73.5" customHeight="1">
      <c r="A68" s="67" t="s">
        <v>429</v>
      </c>
      <c r="B68" s="68" t="s">
        <v>430</v>
      </c>
      <c r="C68" s="79">
        <f t="shared" si="8"/>
        <v>-2731769</v>
      </c>
      <c r="D68" s="79">
        <f t="shared" si="8"/>
        <v>0</v>
      </c>
      <c r="E68" s="79">
        <f t="shared" si="8"/>
        <v>0</v>
      </c>
    </row>
    <row r="69" spans="1:5" ht="111.75" customHeight="1">
      <c r="A69" s="67" t="s">
        <v>431</v>
      </c>
      <c r="B69" s="68" t="s">
        <v>432</v>
      </c>
      <c r="C69" s="79">
        <v>-2731769</v>
      </c>
      <c r="D69" s="79">
        <v>0</v>
      </c>
      <c r="E69" s="79">
        <v>0</v>
      </c>
    </row>
    <row r="70" spans="1:5" ht="105.75" customHeight="1">
      <c r="A70" s="67" t="s">
        <v>562</v>
      </c>
      <c r="B70" s="68" t="s">
        <v>564</v>
      </c>
      <c r="C70" s="79">
        <f>C71</f>
        <v>180273</v>
      </c>
      <c r="D70" s="79">
        <f>D71</f>
        <v>0</v>
      </c>
      <c r="E70" s="79">
        <v>0</v>
      </c>
    </row>
    <row r="71" spans="1:5" ht="103.5" customHeight="1">
      <c r="A71" s="67" t="s">
        <v>563</v>
      </c>
      <c r="B71" s="68" t="s">
        <v>565</v>
      </c>
      <c r="C71" s="79">
        <v>180273</v>
      </c>
      <c r="D71" s="79">
        <v>0</v>
      </c>
      <c r="E71" s="79">
        <v>0</v>
      </c>
    </row>
    <row r="72" spans="1:5" ht="32.25" customHeight="1">
      <c r="A72" s="80" t="s">
        <v>433</v>
      </c>
      <c r="B72" s="81" t="s">
        <v>434</v>
      </c>
      <c r="C72" s="82">
        <f>C73+C75+C77+C79+C81+C83+C85+C87+C89+C91+C93+C95+C97+C102</f>
        <v>-25894</v>
      </c>
      <c r="D72" s="82">
        <f>D73+D75+D77+D79+D81+D83+D85+D87+D89+D91+D93+D95+D97+D102</f>
        <v>0</v>
      </c>
      <c r="E72" s="82">
        <f>E73+E75+E77+E79+E81+E83+E85+E87+E89+E91+E93+E95+E97+E102</f>
        <v>0</v>
      </c>
    </row>
    <row r="73" spans="1:5" ht="106.5" customHeight="1">
      <c r="A73" s="83" t="s">
        <v>435</v>
      </c>
      <c r="B73" s="84" t="s">
        <v>436</v>
      </c>
      <c r="C73" s="85">
        <f>C74</f>
        <v>-3961</v>
      </c>
      <c r="D73" s="85">
        <f>D74</f>
        <v>0</v>
      </c>
      <c r="E73" s="85">
        <f>E74</f>
        <v>0</v>
      </c>
    </row>
    <row r="74" spans="1:5" ht="144.75" customHeight="1">
      <c r="A74" s="86" t="s">
        <v>437</v>
      </c>
      <c r="B74" s="87" t="s">
        <v>438</v>
      </c>
      <c r="C74" s="88">
        <v>-3961</v>
      </c>
      <c r="D74" s="88">
        <v>0</v>
      </c>
      <c r="E74" s="88">
        <v>0</v>
      </c>
    </row>
    <row r="75" spans="1:5" ht="141" customHeight="1">
      <c r="A75" s="86" t="s">
        <v>439</v>
      </c>
      <c r="B75" s="87" t="s">
        <v>440</v>
      </c>
      <c r="C75" s="88">
        <f>C76</f>
        <v>-21584</v>
      </c>
      <c r="D75" s="88">
        <f>D76</f>
        <v>0</v>
      </c>
      <c r="E75" s="88">
        <f>E76</f>
        <v>0</v>
      </c>
    </row>
    <row r="76" spans="1:5" ht="106.5" customHeight="1">
      <c r="A76" s="86" t="s">
        <v>441</v>
      </c>
      <c r="B76" s="87" t="s">
        <v>442</v>
      </c>
      <c r="C76" s="88">
        <v>-21584</v>
      </c>
      <c r="D76" s="88">
        <v>0</v>
      </c>
      <c r="E76" s="88">
        <v>0</v>
      </c>
    </row>
    <row r="77" spans="1:5" ht="106.5" customHeight="1">
      <c r="A77" s="86" t="s">
        <v>443</v>
      </c>
      <c r="B77" s="87" t="s">
        <v>444</v>
      </c>
      <c r="C77" s="88">
        <f>C78</f>
        <v>-30000</v>
      </c>
      <c r="D77" s="88">
        <f>D78</f>
        <v>0</v>
      </c>
      <c r="E77" s="88">
        <f>E78</f>
        <v>0</v>
      </c>
    </row>
    <row r="78" spans="1:5" ht="148.5" customHeight="1">
      <c r="A78" s="86" t="s">
        <v>445</v>
      </c>
      <c r="B78" s="87" t="s">
        <v>446</v>
      </c>
      <c r="C78" s="88">
        <v>-30000</v>
      </c>
      <c r="D78" s="88">
        <v>0</v>
      </c>
      <c r="E78" s="88">
        <v>0</v>
      </c>
    </row>
    <row r="79" spans="1:5" ht="123" customHeight="1">
      <c r="A79" s="86" t="s">
        <v>447</v>
      </c>
      <c r="B79" s="87" t="s">
        <v>448</v>
      </c>
      <c r="C79" s="88">
        <f>C80</f>
        <v>-10000</v>
      </c>
      <c r="D79" s="88">
        <f>D80</f>
        <v>0</v>
      </c>
      <c r="E79" s="88">
        <f>E80</f>
        <v>0</v>
      </c>
    </row>
    <row r="80" spans="1:5" ht="159" customHeight="1">
      <c r="A80" s="86" t="s">
        <v>449</v>
      </c>
      <c r="B80" s="87" t="s">
        <v>450</v>
      </c>
      <c r="C80" s="88">
        <v>-10000</v>
      </c>
      <c r="D80" s="88">
        <v>0</v>
      </c>
      <c r="E80" s="88">
        <v>0</v>
      </c>
    </row>
    <row r="81" spans="1:5" ht="106.5" hidden="1" customHeight="1">
      <c r="A81" s="86" t="s">
        <v>451</v>
      </c>
      <c r="B81" s="87" t="s">
        <v>452</v>
      </c>
      <c r="C81" s="88">
        <f>C82</f>
        <v>0</v>
      </c>
      <c r="D81" s="88">
        <f>D82</f>
        <v>0</v>
      </c>
      <c r="E81" s="88">
        <f>E82</f>
        <v>0</v>
      </c>
    </row>
    <row r="82" spans="1:5" ht="129.75" hidden="1" customHeight="1">
      <c r="A82" s="86" t="s">
        <v>453</v>
      </c>
      <c r="B82" s="87" t="s">
        <v>454</v>
      </c>
      <c r="C82" s="88"/>
      <c r="D82" s="88">
        <v>0</v>
      </c>
      <c r="E82" s="88">
        <v>0</v>
      </c>
    </row>
    <row r="83" spans="1:5" ht="123.75" customHeight="1">
      <c r="A83" s="86" t="s">
        <v>455</v>
      </c>
      <c r="B83" s="87" t="s">
        <v>456</v>
      </c>
      <c r="C83" s="88">
        <f>C84</f>
        <v>1503</v>
      </c>
      <c r="D83" s="88">
        <f>D84</f>
        <v>0</v>
      </c>
      <c r="E83" s="88">
        <f>E84</f>
        <v>0</v>
      </c>
    </row>
    <row r="84" spans="1:5" ht="168.75" customHeight="1">
      <c r="A84" s="86" t="s">
        <v>457</v>
      </c>
      <c r="B84" s="87" t="s">
        <v>458</v>
      </c>
      <c r="C84" s="88">
        <v>1503</v>
      </c>
      <c r="D84" s="88">
        <v>0</v>
      </c>
      <c r="E84" s="88">
        <v>0</v>
      </c>
    </row>
    <row r="85" spans="1:5" ht="127.5" customHeight="1">
      <c r="A85" s="86" t="s">
        <v>459</v>
      </c>
      <c r="B85" s="87" t="s">
        <v>460</v>
      </c>
      <c r="C85" s="88">
        <f>C86</f>
        <v>-16300</v>
      </c>
      <c r="D85" s="88">
        <f>D86</f>
        <v>0</v>
      </c>
      <c r="E85" s="88">
        <f>E86</f>
        <v>0</v>
      </c>
    </row>
    <row r="86" spans="1:5" ht="208.5" customHeight="1">
      <c r="A86" s="86" t="s">
        <v>461</v>
      </c>
      <c r="B86" s="87" t="s">
        <v>462</v>
      </c>
      <c r="C86" s="88">
        <v>-16300</v>
      </c>
      <c r="D86" s="88">
        <v>0</v>
      </c>
      <c r="E86" s="88">
        <v>0</v>
      </c>
    </row>
    <row r="87" spans="1:5" ht="127.5" customHeight="1">
      <c r="A87" s="86" t="s">
        <v>463</v>
      </c>
      <c r="B87" s="87" t="s">
        <v>464</v>
      </c>
      <c r="C87" s="88">
        <f>C88</f>
        <v>-17500</v>
      </c>
      <c r="D87" s="88">
        <f>D88</f>
        <v>0</v>
      </c>
      <c r="E87" s="88">
        <f>E88</f>
        <v>0</v>
      </c>
    </row>
    <row r="88" spans="1:5" ht="158.25" customHeight="1">
      <c r="A88" s="86" t="s">
        <v>465</v>
      </c>
      <c r="B88" s="87" t="s">
        <v>466</v>
      </c>
      <c r="C88" s="88">
        <v>-17500</v>
      </c>
      <c r="D88" s="88">
        <v>0</v>
      </c>
      <c r="E88" s="88">
        <v>0</v>
      </c>
    </row>
    <row r="89" spans="1:5" ht="105.75" customHeight="1">
      <c r="A89" s="86" t="s">
        <v>467</v>
      </c>
      <c r="B89" s="87" t="s">
        <v>468</v>
      </c>
      <c r="C89" s="88">
        <f>C90</f>
        <v>9464</v>
      </c>
      <c r="D89" s="88">
        <f>D90</f>
        <v>0</v>
      </c>
      <c r="E89" s="88">
        <f>E90</f>
        <v>0</v>
      </c>
    </row>
    <row r="90" spans="1:5" ht="141" customHeight="1">
      <c r="A90" s="86" t="s">
        <v>469</v>
      </c>
      <c r="B90" s="87" t="s">
        <v>470</v>
      </c>
      <c r="C90" s="88">
        <v>9464</v>
      </c>
      <c r="D90" s="88">
        <v>0</v>
      </c>
      <c r="E90" s="88">
        <v>0</v>
      </c>
    </row>
    <row r="91" spans="1:5" ht="126" hidden="1" customHeight="1">
      <c r="A91" s="86" t="s">
        <v>471</v>
      </c>
      <c r="B91" s="87" t="s">
        <v>472</v>
      </c>
      <c r="C91" s="88">
        <f>C92</f>
        <v>0</v>
      </c>
      <c r="D91" s="88">
        <f>D92</f>
        <v>0</v>
      </c>
      <c r="E91" s="88">
        <f>E92</f>
        <v>0</v>
      </c>
    </row>
    <row r="92" spans="1:5" ht="163.5" hidden="1" customHeight="1">
      <c r="A92" s="86" t="s">
        <v>473</v>
      </c>
      <c r="B92" s="87" t="s">
        <v>474</v>
      </c>
      <c r="C92" s="88">
        <v>0</v>
      </c>
      <c r="D92" s="88">
        <v>0</v>
      </c>
      <c r="E92" s="88">
        <v>0</v>
      </c>
    </row>
    <row r="93" spans="1:5" ht="212.25" customHeight="1">
      <c r="A93" s="89" t="s">
        <v>475</v>
      </c>
      <c r="B93" s="87" t="s">
        <v>476</v>
      </c>
      <c r="C93" s="88">
        <f>C94</f>
        <v>-5000</v>
      </c>
      <c r="D93" s="88">
        <f>D94</f>
        <v>0</v>
      </c>
      <c r="E93" s="88">
        <f>E94</f>
        <v>0</v>
      </c>
    </row>
    <row r="94" spans="1:5" ht="162" customHeight="1">
      <c r="A94" s="89" t="s">
        <v>477</v>
      </c>
      <c r="B94" s="87" t="s">
        <v>478</v>
      </c>
      <c r="C94" s="88">
        <v>-5000</v>
      </c>
      <c r="D94" s="88">
        <v>0</v>
      </c>
      <c r="E94" s="88">
        <v>0</v>
      </c>
    </row>
    <row r="95" spans="1:5" ht="72.75" customHeight="1">
      <c r="A95" s="89" t="s">
        <v>479</v>
      </c>
      <c r="B95" s="90" t="s">
        <v>480</v>
      </c>
      <c r="C95" s="88">
        <f>C96</f>
        <v>-10000</v>
      </c>
      <c r="D95" s="88">
        <f>D96</f>
        <v>0</v>
      </c>
      <c r="E95" s="88">
        <f>E96</f>
        <v>0</v>
      </c>
    </row>
    <row r="96" spans="1:5" ht="126" customHeight="1">
      <c r="A96" s="89" t="s">
        <v>481</v>
      </c>
      <c r="B96" s="90" t="s">
        <v>482</v>
      </c>
      <c r="C96" s="88">
        <v>-10000</v>
      </c>
      <c r="D96" s="88">
        <v>0</v>
      </c>
      <c r="E96" s="88">
        <v>0</v>
      </c>
    </row>
    <row r="97" spans="1:5" ht="153.75" customHeight="1">
      <c r="A97" s="89" t="s">
        <v>483</v>
      </c>
      <c r="B97" s="90" t="s">
        <v>484</v>
      </c>
      <c r="C97" s="88">
        <f>C98+C100</f>
        <v>77484</v>
      </c>
      <c r="D97" s="88">
        <f t="shared" ref="C97:E98" si="9">D98</f>
        <v>0</v>
      </c>
      <c r="E97" s="88">
        <f t="shared" si="9"/>
        <v>0</v>
      </c>
    </row>
    <row r="98" spans="1:5" ht="102.75" hidden="1" customHeight="1">
      <c r="A98" s="89" t="s">
        <v>485</v>
      </c>
      <c r="B98" s="90" t="s">
        <v>486</v>
      </c>
      <c r="C98" s="88">
        <f t="shared" si="9"/>
        <v>0</v>
      </c>
      <c r="D98" s="88">
        <f t="shared" si="9"/>
        <v>0</v>
      </c>
      <c r="E98" s="88">
        <f t="shared" si="9"/>
        <v>0</v>
      </c>
    </row>
    <row r="99" spans="1:5" ht="119.25" hidden="1" customHeight="1">
      <c r="A99" s="89" t="s">
        <v>487</v>
      </c>
      <c r="B99" s="90" t="s">
        <v>488</v>
      </c>
      <c r="C99" s="88">
        <v>0</v>
      </c>
      <c r="D99" s="88">
        <v>0</v>
      </c>
      <c r="E99" s="88">
        <v>0</v>
      </c>
    </row>
    <row r="100" spans="1:5" ht="153.75" customHeight="1">
      <c r="A100" s="89" t="s">
        <v>489</v>
      </c>
      <c r="B100" s="90" t="s">
        <v>490</v>
      </c>
      <c r="C100" s="88">
        <f>C101</f>
        <v>77484</v>
      </c>
      <c r="D100" s="88">
        <f>D101</f>
        <v>0</v>
      </c>
      <c r="E100" s="88">
        <f>E101</f>
        <v>0</v>
      </c>
    </row>
    <row r="101" spans="1:5" ht="126.75" customHeight="1">
      <c r="A101" s="89" t="s">
        <v>491</v>
      </c>
      <c r="B101" s="90" t="s">
        <v>492</v>
      </c>
      <c r="C101" s="88">
        <v>77484</v>
      </c>
      <c r="D101" s="88">
        <v>0</v>
      </c>
      <c r="E101" s="88">
        <v>0</v>
      </c>
    </row>
    <row r="102" spans="1:5" ht="47.25" hidden="1" customHeight="1">
      <c r="A102" s="89" t="s">
        <v>493</v>
      </c>
      <c r="B102" s="90" t="s">
        <v>494</v>
      </c>
      <c r="C102" s="88">
        <f>C105+C103</f>
        <v>0</v>
      </c>
      <c r="D102" s="88">
        <f>D105</f>
        <v>0</v>
      </c>
      <c r="E102" s="88">
        <f>E105</f>
        <v>0</v>
      </c>
    </row>
    <row r="103" spans="1:5" ht="153.75" hidden="1" customHeight="1">
      <c r="A103" s="89" t="s">
        <v>495</v>
      </c>
      <c r="B103" s="90" t="s">
        <v>496</v>
      </c>
      <c r="C103" s="88">
        <f>C104</f>
        <v>0</v>
      </c>
      <c r="D103" s="88">
        <f>D104</f>
        <v>0</v>
      </c>
      <c r="E103" s="88">
        <f>E104</f>
        <v>0</v>
      </c>
    </row>
    <row r="104" spans="1:5" ht="89.25" hidden="1" customHeight="1">
      <c r="A104" s="89" t="s">
        <v>497</v>
      </c>
      <c r="B104" s="90" t="s">
        <v>498</v>
      </c>
      <c r="C104" s="88"/>
      <c r="D104" s="88">
        <v>0</v>
      </c>
      <c r="E104" s="88">
        <v>0</v>
      </c>
    </row>
    <row r="105" spans="1:5" ht="119.25" hidden="1" customHeight="1">
      <c r="A105" s="89" t="s">
        <v>499</v>
      </c>
      <c r="B105" s="90" t="s">
        <v>500</v>
      </c>
      <c r="C105" s="88">
        <f>C106+C107</f>
        <v>0</v>
      </c>
      <c r="D105" s="88">
        <f>D106</f>
        <v>0</v>
      </c>
      <c r="E105" s="88">
        <f>E106</f>
        <v>0</v>
      </c>
    </row>
    <row r="106" spans="1:5" ht="118.5" hidden="1" customHeight="1">
      <c r="A106" s="89" t="s">
        <v>501</v>
      </c>
      <c r="B106" s="90" t="s">
        <v>500</v>
      </c>
      <c r="C106" s="88">
        <v>0</v>
      </c>
      <c r="D106" s="88">
        <v>0</v>
      </c>
      <c r="E106" s="88">
        <v>0</v>
      </c>
    </row>
    <row r="107" spans="1:5" ht="133.5" hidden="1" customHeight="1">
      <c r="A107" s="89" t="s">
        <v>502</v>
      </c>
      <c r="B107" s="90" t="s">
        <v>503</v>
      </c>
      <c r="C107" s="88"/>
      <c r="D107" s="88">
        <v>0</v>
      </c>
      <c r="E107" s="88">
        <v>0</v>
      </c>
    </row>
    <row r="108" spans="1:5" ht="32.25" customHeight="1">
      <c r="A108" s="91" t="s">
        <v>320</v>
      </c>
      <c r="B108" s="91" t="s">
        <v>321</v>
      </c>
      <c r="C108" s="76">
        <f>C109+C150</f>
        <v>12717124.649999999</v>
      </c>
      <c r="D108" s="76">
        <f>D109+D150</f>
        <v>0</v>
      </c>
      <c r="E108" s="76">
        <f>E109+E150</f>
        <v>0</v>
      </c>
    </row>
    <row r="109" spans="1:5" ht="63" customHeight="1">
      <c r="A109" s="91" t="s">
        <v>322</v>
      </c>
      <c r="B109" s="92" t="s">
        <v>323</v>
      </c>
      <c r="C109" s="76">
        <f>C110+C116+C129+C140</f>
        <v>12717124.649999999</v>
      </c>
      <c r="D109" s="76">
        <f>D116+D129+D140</f>
        <v>0</v>
      </c>
      <c r="E109" s="76">
        <f>E116+E129+E140</f>
        <v>0</v>
      </c>
    </row>
    <row r="110" spans="1:5" ht="49.5" customHeight="1">
      <c r="A110" s="92" t="s">
        <v>329</v>
      </c>
      <c r="B110" s="92" t="s">
        <v>504</v>
      </c>
      <c r="C110" s="76">
        <f>C114+C111</f>
        <v>5469000</v>
      </c>
      <c r="D110" s="76">
        <f>D111+D114</f>
        <v>0</v>
      </c>
      <c r="E110" s="76">
        <f>E111+E114</f>
        <v>0</v>
      </c>
    </row>
    <row r="111" spans="1:5" ht="43.5" customHeight="1">
      <c r="A111" s="93" t="s">
        <v>334</v>
      </c>
      <c r="B111" s="93" t="s">
        <v>505</v>
      </c>
      <c r="C111" s="79">
        <f>C112</f>
        <v>4453000</v>
      </c>
      <c r="D111" s="79">
        <f>D112</f>
        <v>0</v>
      </c>
      <c r="E111" s="79">
        <f>E112</f>
        <v>0</v>
      </c>
    </row>
    <row r="112" spans="1:5" ht="55.5" customHeight="1">
      <c r="A112" s="93" t="s">
        <v>335</v>
      </c>
      <c r="B112" s="93" t="s">
        <v>506</v>
      </c>
      <c r="C112" s="79">
        <v>4453000</v>
      </c>
      <c r="D112" s="79">
        <v>0</v>
      </c>
      <c r="E112" s="79">
        <v>0</v>
      </c>
    </row>
    <row r="113" spans="1:5" ht="177" hidden="1" customHeight="1">
      <c r="A113" s="93" t="s">
        <v>507</v>
      </c>
      <c r="B113" s="93" t="s">
        <v>508</v>
      </c>
      <c r="C113" s="79"/>
      <c r="D113" s="79"/>
      <c r="E113" s="79"/>
    </row>
    <row r="114" spans="1:5" ht="32.25" customHeight="1">
      <c r="A114" s="93" t="s">
        <v>509</v>
      </c>
      <c r="B114" s="93" t="s">
        <v>510</v>
      </c>
      <c r="C114" s="79">
        <f>C115</f>
        <v>1016000</v>
      </c>
      <c r="D114" s="79">
        <f>D115</f>
        <v>0</v>
      </c>
      <c r="E114" s="79">
        <f>E115</f>
        <v>0</v>
      </c>
    </row>
    <row r="115" spans="1:5" ht="50.25" customHeight="1">
      <c r="A115" s="93" t="s">
        <v>511</v>
      </c>
      <c r="B115" s="93" t="s">
        <v>512</v>
      </c>
      <c r="C115" s="79">
        <v>1016000</v>
      </c>
      <c r="D115" s="79">
        <v>0</v>
      </c>
      <c r="E115" s="79">
        <v>0</v>
      </c>
    </row>
    <row r="116" spans="1:5" ht="65.25" customHeight="1">
      <c r="A116" s="94" t="s">
        <v>324</v>
      </c>
      <c r="B116" s="91" t="s">
        <v>513</v>
      </c>
      <c r="C116" s="76">
        <f>C117+C119+C123+C125+C127+C121</f>
        <v>5035546.68</v>
      </c>
      <c r="D116" s="76">
        <f>D117+D119+D123+D125+D127+D121</f>
        <v>0</v>
      </c>
      <c r="E116" s="76">
        <f>E117+E119+E123+E125+E127+E121</f>
        <v>0</v>
      </c>
    </row>
    <row r="117" spans="1:5" ht="64.5" hidden="1" customHeight="1">
      <c r="A117" s="95" t="s">
        <v>514</v>
      </c>
      <c r="B117" s="96" t="s">
        <v>353</v>
      </c>
      <c r="C117" s="79">
        <f>C118</f>
        <v>0</v>
      </c>
      <c r="D117" s="79">
        <f>D118</f>
        <v>0</v>
      </c>
      <c r="E117" s="79">
        <f>E118</f>
        <v>0</v>
      </c>
    </row>
    <row r="118" spans="1:5" ht="64.5" hidden="1" customHeight="1">
      <c r="A118" s="95" t="s">
        <v>515</v>
      </c>
      <c r="B118" s="96" t="s">
        <v>355</v>
      </c>
      <c r="C118" s="79"/>
      <c r="D118" s="79">
        <v>0</v>
      </c>
      <c r="E118" s="79">
        <v>0</v>
      </c>
    </row>
    <row r="119" spans="1:5" ht="140.25" hidden="1" customHeight="1">
      <c r="A119" s="95" t="s">
        <v>516</v>
      </c>
      <c r="B119" s="68" t="s">
        <v>517</v>
      </c>
      <c r="C119" s="79">
        <f>C120</f>
        <v>0</v>
      </c>
      <c r="D119" s="79">
        <v>0</v>
      </c>
      <c r="E119" s="79">
        <v>0</v>
      </c>
    </row>
    <row r="120" spans="1:5" ht="155.25" hidden="1" customHeight="1">
      <c r="A120" s="97" t="s">
        <v>518</v>
      </c>
      <c r="B120" s="68" t="s">
        <v>519</v>
      </c>
      <c r="C120" s="79"/>
      <c r="D120" s="79">
        <v>0</v>
      </c>
      <c r="E120" s="79">
        <v>0</v>
      </c>
    </row>
    <row r="121" spans="1:5" ht="66" customHeight="1">
      <c r="A121" s="98" t="s">
        <v>345</v>
      </c>
      <c r="B121" s="96" t="s">
        <v>348</v>
      </c>
      <c r="C121" s="79">
        <f>C122</f>
        <v>-391118.38</v>
      </c>
      <c r="D121" s="79">
        <f>D122</f>
        <v>0</v>
      </c>
      <c r="E121" s="79">
        <f>E122</f>
        <v>0</v>
      </c>
    </row>
    <row r="122" spans="1:5" ht="82.5" customHeight="1">
      <c r="A122" s="99" t="s">
        <v>344</v>
      </c>
      <c r="B122" s="96" t="s">
        <v>349</v>
      </c>
      <c r="C122" s="79">
        <v>-391118.38</v>
      </c>
      <c r="D122" s="79"/>
      <c r="E122" s="79">
        <v>0</v>
      </c>
    </row>
    <row r="123" spans="1:5" ht="45" hidden="1" customHeight="1">
      <c r="A123" s="97" t="s">
        <v>346</v>
      </c>
      <c r="B123" s="96" t="s">
        <v>520</v>
      </c>
      <c r="C123" s="79">
        <f>C124</f>
        <v>0</v>
      </c>
      <c r="D123" s="79">
        <v>0</v>
      </c>
      <c r="E123" s="79">
        <v>0</v>
      </c>
    </row>
    <row r="124" spans="1:5" ht="42" hidden="1" customHeight="1">
      <c r="A124" s="97" t="s">
        <v>347</v>
      </c>
      <c r="B124" s="96" t="s">
        <v>521</v>
      </c>
      <c r="C124" s="79"/>
      <c r="D124" s="79">
        <v>0</v>
      </c>
      <c r="E124" s="79">
        <v>0</v>
      </c>
    </row>
    <row r="125" spans="1:5" ht="45.75" customHeight="1">
      <c r="A125" s="93" t="s">
        <v>600</v>
      </c>
      <c r="B125" s="96" t="s">
        <v>602</v>
      </c>
      <c r="C125" s="79">
        <f>C126</f>
        <v>5103294.1399999997</v>
      </c>
      <c r="D125" s="79">
        <f t="shared" ref="D125:E125" si="10">D126</f>
        <v>0</v>
      </c>
      <c r="E125" s="79">
        <f t="shared" si="10"/>
        <v>0</v>
      </c>
    </row>
    <row r="126" spans="1:5" ht="45.75" customHeight="1">
      <c r="A126" s="93" t="s">
        <v>599</v>
      </c>
      <c r="B126" s="96" t="s">
        <v>601</v>
      </c>
      <c r="C126" s="79">
        <v>5103294.1399999997</v>
      </c>
      <c r="D126" s="79">
        <v>0</v>
      </c>
      <c r="E126" s="79">
        <v>0</v>
      </c>
    </row>
    <row r="127" spans="1:5" ht="32.25" customHeight="1">
      <c r="A127" s="93" t="s">
        <v>336</v>
      </c>
      <c r="B127" s="100" t="s">
        <v>337</v>
      </c>
      <c r="C127" s="79">
        <f>C128</f>
        <v>323370.92</v>
      </c>
      <c r="D127" s="79">
        <f>D128</f>
        <v>0</v>
      </c>
      <c r="E127" s="79">
        <f>E128</f>
        <v>0</v>
      </c>
    </row>
    <row r="128" spans="1:5" ht="42" customHeight="1">
      <c r="A128" s="93" t="s">
        <v>338</v>
      </c>
      <c r="B128" s="100" t="s">
        <v>522</v>
      </c>
      <c r="C128" s="79">
        <v>323370.92</v>
      </c>
      <c r="D128" s="79">
        <v>0</v>
      </c>
      <c r="E128" s="79">
        <v>0</v>
      </c>
    </row>
    <row r="129" spans="1:5" ht="47.25" customHeight="1">
      <c r="A129" s="92" t="s">
        <v>325</v>
      </c>
      <c r="B129" s="92" t="s">
        <v>523</v>
      </c>
      <c r="C129" s="101">
        <f>C130+C132+C136+C134+C138</f>
        <v>-4334925.03</v>
      </c>
      <c r="D129" s="101">
        <f>D130+D132+D136+D134+D138</f>
        <v>0</v>
      </c>
      <c r="E129" s="101">
        <f>E130+E132+E136+E134+E138</f>
        <v>0</v>
      </c>
    </row>
    <row r="130" spans="1:5" ht="66.75" customHeight="1">
      <c r="A130" s="93" t="s">
        <v>339</v>
      </c>
      <c r="B130" s="93" t="s">
        <v>524</v>
      </c>
      <c r="C130" s="102">
        <f>C131</f>
        <v>-2594600</v>
      </c>
      <c r="D130" s="102">
        <f>D131</f>
        <v>0</v>
      </c>
      <c r="E130" s="102">
        <f>E131</f>
        <v>0</v>
      </c>
    </row>
    <row r="131" spans="1:5" ht="63" customHeight="1">
      <c r="A131" s="93" t="s">
        <v>340</v>
      </c>
      <c r="B131" s="93" t="s">
        <v>525</v>
      </c>
      <c r="C131" s="102">
        <v>-2594600</v>
      </c>
      <c r="D131" s="79">
        <v>0</v>
      </c>
      <c r="E131" s="79">
        <v>0</v>
      </c>
    </row>
    <row r="132" spans="1:5" ht="134.25" customHeight="1">
      <c r="A132" s="103" t="s">
        <v>526</v>
      </c>
      <c r="B132" s="104" t="s">
        <v>527</v>
      </c>
      <c r="C132" s="102">
        <f>C133</f>
        <v>-130000</v>
      </c>
      <c r="D132" s="79">
        <v>0</v>
      </c>
      <c r="E132" s="79">
        <v>0</v>
      </c>
    </row>
    <row r="133" spans="1:5" ht="132" customHeight="1">
      <c r="A133" s="103" t="s">
        <v>528</v>
      </c>
      <c r="B133" s="105" t="s">
        <v>529</v>
      </c>
      <c r="C133" s="102">
        <v>-130000</v>
      </c>
      <c r="D133" s="79">
        <v>0</v>
      </c>
      <c r="E133" s="79">
        <v>0</v>
      </c>
    </row>
    <row r="134" spans="1:5" ht="120.75" customHeight="1">
      <c r="A134" s="103" t="s">
        <v>530</v>
      </c>
      <c r="B134" s="105" t="s">
        <v>531</v>
      </c>
      <c r="C134" s="102">
        <v>-1610325.03</v>
      </c>
      <c r="D134" s="102">
        <f>D135</f>
        <v>0</v>
      </c>
      <c r="E134" s="102">
        <f>E135</f>
        <v>0</v>
      </c>
    </row>
    <row r="135" spans="1:5" ht="120.75" customHeight="1">
      <c r="A135" s="103" t="s">
        <v>532</v>
      </c>
      <c r="B135" s="105" t="s">
        <v>533</v>
      </c>
      <c r="C135" s="102">
        <v>-1610325.03</v>
      </c>
      <c r="D135" s="79">
        <v>0</v>
      </c>
      <c r="E135" s="79">
        <v>0</v>
      </c>
    </row>
    <row r="136" spans="1:5" ht="85.5" hidden="1" customHeight="1">
      <c r="A136" s="112" t="s">
        <v>357</v>
      </c>
      <c r="B136" s="112" t="s">
        <v>550</v>
      </c>
      <c r="C136" s="113">
        <f>C137</f>
        <v>0</v>
      </c>
      <c r="D136" s="113">
        <f>D137</f>
        <v>0</v>
      </c>
      <c r="E136" s="113">
        <f>E137</f>
        <v>0</v>
      </c>
    </row>
    <row r="137" spans="1:5" ht="83.25" hidden="1" customHeight="1">
      <c r="A137" s="114" t="s">
        <v>358</v>
      </c>
      <c r="B137" s="114" t="s">
        <v>551</v>
      </c>
      <c r="C137" s="113">
        <v>0</v>
      </c>
      <c r="D137" s="113"/>
      <c r="E137" s="113"/>
    </row>
    <row r="138" spans="1:5" ht="51" hidden="1" customHeight="1">
      <c r="A138" s="106" t="s">
        <v>534</v>
      </c>
      <c r="B138" s="97" t="s">
        <v>535</v>
      </c>
      <c r="C138" s="102">
        <f>C139</f>
        <v>0</v>
      </c>
      <c r="D138" s="102">
        <f>D139</f>
        <v>0</v>
      </c>
      <c r="E138" s="102">
        <f>E139</f>
        <v>0</v>
      </c>
    </row>
    <row r="139" spans="1:5" ht="69" hidden="1" customHeight="1">
      <c r="A139" s="106" t="s">
        <v>536</v>
      </c>
      <c r="B139" s="97" t="s">
        <v>537</v>
      </c>
      <c r="C139" s="102"/>
      <c r="D139" s="79">
        <v>0</v>
      </c>
      <c r="E139" s="79">
        <v>0</v>
      </c>
    </row>
    <row r="140" spans="1:5" ht="32.25" customHeight="1">
      <c r="A140" s="107" t="s">
        <v>538</v>
      </c>
      <c r="B140" s="108" t="s">
        <v>7</v>
      </c>
      <c r="C140" s="101">
        <f>C141</f>
        <v>6547503</v>
      </c>
      <c r="D140" s="101">
        <f>D141</f>
        <v>0</v>
      </c>
      <c r="E140" s="101">
        <f>E141</f>
        <v>0</v>
      </c>
    </row>
    <row r="141" spans="1:5" ht="32.25" customHeight="1">
      <c r="A141" s="97" t="s">
        <v>326</v>
      </c>
      <c r="B141" s="96" t="s">
        <v>7</v>
      </c>
      <c r="C141" s="102">
        <f>C142+C148+C144+C146</f>
        <v>6547503</v>
      </c>
      <c r="D141" s="102">
        <f>D142+D148</f>
        <v>0</v>
      </c>
      <c r="E141" s="102">
        <f>E142+E148</f>
        <v>0</v>
      </c>
    </row>
    <row r="142" spans="1:5" ht="101.25" customHeight="1">
      <c r="A142" s="96" t="s">
        <v>539</v>
      </c>
      <c r="B142" s="96" t="s">
        <v>540</v>
      </c>
      <c r="C142" s="102">
        <f>C143</f>
        <v>7900000</v>
      </c>
      <c r="D142" s="102">
        <f>D143</f>
        <v>0</v>
      </c>
      <c r="E142" s="102">
        <f>E143</f>
        <v>0</v>
      </c>
    </row>
    <row r="143" spans="1:5" ht="116.25" customHeight="1">
      <c r="A143" s="96" t="s">
        <v>341</v>
      </c>
      <c r="B143" s="96" t="s">
        <v>541</v>
      </c>
      <c r="C143" s="102">
        <v>7900000</v>
      </c>
      <c r="D143" s="102">
        <v>0</v>
      </c>
      <c r="E143" s="102">
        <v>0</v>
      </c>
    </row>
    <row r="144" spans="1:5" ht="275.25" customHeight="1">
      <c r="A144" s="96" t="s">
        <v>595</v>
      </c>
      <c r="B144" s="96" t="s">
        <v>596</v>
      </c>
      <c r="C144" s="102">
        <f>C145</f>
        <v>117240</v>
      </c>
      <c r="D144" s="102">
        <f t="shared" ref="D144:E144" si="11">D145</f>
        <v>0</v>
      </c>
      <c r="E144" s="102">
        <f t="shared" si="11"/>
        <v>0</v>
      </c>
    </row>
    <row r="145" spans="1:5" ht="276.75" customHeight="1">
      <c r="A145" s="96" t="s">
        <v>597</v>
      </c>
      <c r="B145" s="96" t="s">
        <v>598</v>
      </c>
      <c r="C145" s="102">
        <v>117240</v>
      </c>
      <c r="D145" s="102"/>
      <c r="E145" s="102"/>
    </row>
    <row r="146" spans="1:5" ht="129" customHeight="1">
      <c r="A146" s="109" t="s">
        <v>552</v>
      </c>
      <c r="B146" s="96" t="s">
        <v>554</v>
      </c>
      <c r="C146" s="102">
        <f>C147</f>
        <v>-1470200</v>
      </c>
      <c r="D146" s="102"/>
      <c r="E146" s="102"/>
    </row>
    <row r="147" spans="1:5" ht="119.25" customHeight="1">
      <c r="A147" s="109" t="s">
        <v>553</v>
      </c>
      <c r="B147" s="96" t="s">
        <v>555</v>
      </c>
      <c r="C147" s="102">
        <v>-1470200</v>
      </c>
      <c r="D147" s="102"/>
      <c r="E147" s="102"/>
    </row>
    <row r="148" spans="1:5" ht="42.75" customHeight="1">
      <c r="A148" s="109" t="s">
        <v>542</v>
      </c>
      <c r="B148" s="96" t="s">
        <v>342</v>
      </c>
      <c r="C148" s="102">
        <f>C149</f>
        <v>463</v>
      </c>
      <c r="D148" s="79">
        <f>D149</f>
        <v>0</v>
      </c>
      <c r="E148" s="79">
        <f>E149</f>
        <v>0</v>
      </c>
    </row>
    <row r="149" spans="1:5" ht="62.25" customHeight="1">
      <c r="A149" s="109" t="s">
        <v>543</v>
      </c>
      <c r="B149" s="96" t="s">
        <v>343</v>
      </c>
      <c r="C149" s="102">
        <v>463</v>
      </c>
      <c r="D149" s="79"/>
      <c r="E149" s="79"/>
    </row>
    <row r="150" spans="1:5" ht="32.25" hidden="1" customHeight="1">
      <c r="A150" s="91" t="s">
        <v>544</v>
      </c>
      <c r="B150" s="91" t="s">
        <v>545</v>
      </c>
      <c r="C150" s="101">
        <f t="shared" ref="C150:E151" si="12">C151</f>
        <v>0</v>
      </c>
      <c r="D150" s="101">
        <f t="shared" si="12"/>
        <v>0</v>
      </c>
      <c r="E150" s="101">
        <f t="shared" si="12"/>
        <v>0</v>
      </c>
    </row>
    <row r="151" spans="1:5" ht="32.25" hidden="1" customHeight="1">
      <c r="A151" s="86" t="s">
        <v>546</v>
      </c>
      <c r="B151" s="96" t="s">
        <v>545</v>
      </c>
      <c r="C151" s="102">
        <f t="shared" si="12"/>
        <v>0</v>
      </c>
      <c r="D151" s="102">
        <f t="shared" si="12"/>
        <v>0</v>
      </c>
      <c r="E151" s="102">
        <f t="shared" si="12"/>
        <v>0</v>
      </c>
    </row>
    <row r="152" spans="1:5" ht="32.25" hidden="1" customHeight="1">
      <c r="A152" s="86" t="s">
        <v>547</v>
      </c>
      <c r="B152" s="96" t="s">
        <v>548</v>
      </c>
      <c r="C152" s="102"/>
      <c r="D152" s="79">
        <v>0</v>
      </c>
      <c r="E152" s="79">
        <v>0</v>
      </c>
    </row>
    <row r="153" spans="1:5" ht="27.75" customHeight="1">
      <c r="A153" s="110"/>
      <c r="B153" s="111" t="s">
        <v>549</v>
      </c>
      <c r="C153" s="76">
        <f>C108+C12</f>
        <v>10967124.649999999</v>
      </c>
      <c r="D153" s="76">
        <f>D108+D12</f>
        <v>0</v>
      </c>
      <c r="E153" s="76">
        <f>E108+E12</f>
        <v>0</v>
      </c>
    </row>
  </sheetData>
  <autoFilter ref="A5:E5"/>
  <sortState ref="A339:S367">
    <sortCondition ref="B339:B367"/>
  </sortState>
  <mergeCells count="4">
    <mergeCell ref="C1:E1"/>
    <mergeCell ref="A4:E4"/>
    <mergeCell ref="A3:E3"/>
    <mergeCell ref="C2:E2"/>
  </mergeCells>
  <pageMargins left="0.9055118110236221" right="0.15748031496062992" top="0.51181102362204722" bottom="0.55118110236220474" header="0.15748031496062992" footer="0.15748031496062992"/>
  <pageSetup paperSize="9" scale="58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92</v>
      </c>
      <c r="D1" s="18" t="s">
        <v>93</v>
      </c>
    </row>
    <row r="2" spans="1:11">
      <c r="A2" s="12" t="str">
        <f>B2&amp;C2</f>
        <v>8182 02 15001 02 0000 150</v>
      </c>
      <c r="B2" s="13">
        <v>818</v>
      </c>
      <c r="C2" s="14" t="s">
        <v>24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26</v>
      </c>
      <c r="J2" s="23" t="s">
        <v>27</v>
      </c>
      <c r="K2" s="23" t="s">
        <v>28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85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25</v>
      </c>
      <c r="D4" s="15">
        <v>574234000</v>
      </c>
      <c r="F4" s="21">
        <v>803</v>
      </c>
      <c r="G4" s="21" t="s">
        <v>86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9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9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9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10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11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13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12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13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14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15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23</v>
      </c>
      <c r="D27" s="15">
        <v>13447300</v>
      </c>
      <c r="F27" s="21">
        <v>815</v>
      </c>
      <c r="G27" s="21" t="s">
        <v>15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23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9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16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8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16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77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78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79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80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81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82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24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83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25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84</v>
      </c>
      <c r="D67" s="15">
        <v>101642900</v>
      </c>
      <c r="F67" s="21">
        <v>818</v>
      </c>
      <c r="G67" s="21" t="s">
        <v>84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85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86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8</v>
      </c>
      <c r="D71" s="16">
        <v>206742500</v>
      </c>
      <c r="F71" s="21">
        <v>819</v>
      </c>
      <c r="G71" s="21" t="s">
        <v>77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78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9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10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12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14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79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80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81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82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83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9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11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21" t="s">
        <v>314</v>
      </c>
      <c r="B1" s="121"/>
      <c r="C1" s="121"/>
      <c r="D1" s="121"/>
      <c r="E1" s="121"/>
      <c r="F1" s="121"/>
      <c r="G1" s="121"/>
      <c r="H1" s="121"/>
      <c r="I1" s="121"/>
    </row>
    <row r="2" spans="1:9" ht="61.5" customHeight="1">
      <c r="A2" s="28" t="s">
        <v>0</v>
      </c>
      <c r="B2" s="28" t="s">
        <v>17</v>
      </c>
      <c r="C2" s="30" t="s">
        <v>18</v>
      </c>
      <c r="D2" s="28" t="s">
        <v>19</v>
      </c>
      <c r="E2" s="29" t="s">
        <v>29</v>
      </c>
      <c r="F2" s="29" t="s">
        <v>21</v>
      </c>
      <c r="G2" s="29" t="s">
        <v>20</v>
      </c>
      <c r="H2" s="29" t="s">
        <v>22</v>
      </c>
      <c r="I2" s="29" t="s">
        <v>298</v>
      </c>
    </row>
    <row r="3" spans="1:9" ht="21.75" hidden="1" customHeight="1">
      <c r="A3" s="122" t="s">
        <v>280</v>
      </c>
      <c r="B3" s="122"/>
      <c r="C3" s="122"/>
      <c r="D3" s="122"/>
      <c r="E3" s="122"/>
      <c r="F3" s="122"/>
      <c r="G3" s="122"/>
      <c r="H3" s="122"/>
      <c r="I3" s="122"/>
    </row>
    <row r="4" spans="1:9" ht="42" hidden="1" customHeight="1">
      <c r="A4" s="34">
        <v>808</v>
      </c>
      <c r="B4" s="35" t="s">
        <v>30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>
      <c r="A5" s="31">
        <v>808</v>
      </c>
      <c r="B5" s="32" t="s">
        <v>52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>
      <c r="A6" s="122" t="s">
        <v>281</v>
      </c>
      <c r="B6" s="122"/>
      <c r="C6" s="122"/>
      <c r="D6" s="122"/>
      <c r="E6" s="122"/>
      <c r="F6" s="122"/>
      <c r="G6" s="122"/>
      <c r="H6" s="122"/>
      <c r="I6" s="122"/>
    </row>
    <row r="7" spans="1:9" ht="38.25" hidden="1">
      <c r="A7" s="43">
        <v>811</v>
      </c>
      <c r="B7" s="35" t="s">
        <v>60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>
      <c r="A8" s="122" t="s">
        <v>282</v>
      </c>
      <c r="B8" s="122"/>
      <c r="C8" s="122"/>
      <c r="D8" s="122"/>
      <c r="E8" s="122"/>
      <c r="F8" s="122"/>
      <c r="G8" s="122"/>
      <c r="H8" s="122"/>
      <c r="I8" s="122"/>
    </row>
    <row r="9" spans="1:9" ht="38.25" hidden="1">
      <c r="A9" s="1">
        <v>812</v>
      </c>
      <c r="B9" s="6" t="s">
        <v>53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>
      <c r="A10" s="5">
        <v>812</v>
      </c>
      <c r="B10" s="2" t="s">
        <v>68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>
      <c r="A11" s="122" t="s">
        <v>283</v>
      </c>
      <c r="B11" s="122"/>
      <c r="C11" s="122"/>
      <c r="D11" s="122"/>
      <c r="E11" s="122"/>
      <c r="F11" s="122"/>
      <c r="G11" s="122"/>
      <c r="H11" s="122"/>
      <c r="I11" s="122"/>
    </row>
    <row r="12" spans="1:9" ht="47.25" customHeight="1">
      <c r="A12" s="45">
        <v>814</v>
      </c>
      <c r="B12" s="35" t="s">
        <v>40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38.25" hidden="1">
      <c r="A13" s="1">
        <v>814</v>
      </c>
      <c r="B13" s="2" t="s">
        <v>41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>
      <c r="A14" s="1">
        <v>814</v>
      </c>
      <c r="B14" s="6" t="s">
        <v>42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>
      <c r="A15" s="1">
        <v>814</v>
      </c>
      <c r="B15" s="2" t="s">
        <v>44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>
      <c r="A16" s="1">
        <v>814</v>
      </c>
      <c r="B16" s="2" t="s">
        <v>47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>
      <c r="A17" s="1">
        <v>814</v>
      </c>
      <c r="B17" s="2" t="s">
        <v>48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>
      <c r="A18" s="1">
        <v>814</v>
      </c>
      <c r="B18" s="2" t="s">
        <v>54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>
      <c r="A19" s="1">
        <v>814</v>
      </c>
      <c r="B19" s="2" t="s">
        <v>91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>
      <c r="A20" s="1">
        <v>814</v>
      </c>
      <c r="B20" s="2" t="s">
        <v>87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>
      <c r="A21" s="1">
        <v>814</v>
      </c>
      <c r="B21" s="2" t="s">
        <v>88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>
      <c r="A22" s="1">
        <v>814</v>
      </c>
      <c r="B22" s="2" t="s">
        <v>89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>
      <c r="A23" s="1">
        <v>814</v>
      </c>
      <c r="B23" s="2" t="s">
        <v>90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>
      <c r="A24" s="122" t="s">
        <v>284</v>
      </c>
      <c r="B24" s="122"/>
      <c r="C24" s="122"/>
      <c r="D24" s="122"/>
      <c r="E24" s="122"/>
      <c r="F24" s="122"/>
      <c r="G24" s="122"/>
      <c r="H24" s="122"/>
      <c r="I24" s="122"/>
    </row>
    <row r="25" spans="1:9" ht="43.5" hidden="1" customHeight="1">
      <c r="A25" s="1">
        <v>815</v>
      </c>
      <c r="B25" s="2" t="s">
        <v>56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>
      <c r="A26" s="5">
        <v>815</v>
      </c>
      <c r="B26" s="2" t="s">
        <v>61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>
      <c r="A27" s="5">
        <v>815</v>
      </c>
      <c r="B27" s="2" t="s">
        <v>62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>
      <c r="A28" s="5">
        <v>815</v>
      </c>
      <c r="B28" s="2" t="s">
        <v>62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>
      <c r="A29" s="122" t="s">
        <v>285</v>
      </c>
      <c r="B29" s="122"/>
      <c r="C29" s="122"/>
      <c r="D29" s="122"/>
      <c r="E29" s="122"/>
      <c r="F29" s="122"/>
      <c r="G29" s="122"/>
      <c r="H29" s="122"/>
      <c r="I29" s="122"/>
    </row>
    <row r="30" spans="1:9" ht="47.25" hidden="1" customHeight="1">
      <c r="A30" s="34">
        <v>816</v>
      </c>
      <c r="B30" s="35" t="s">
        <v>34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>
      <c r="A31" s="1">
        <v>816</v>
      </c>
      <c r="B31" s="2" t="s">
        <v>39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>
      <c r="A32" s="1">
        <v>816</v>
      </c>
      <c r="B32" s="2" t="s">
        <v>45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>
      <c r="A33" s="1">
        <v>816</v>
      </c>
      <c r="B33" s="2" t="s">
        <v>46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>
      <c r="A34" s="1">
        <v>816</v>
      </c>
      <c r="B34" s="6" t="s">
        <v>51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>
      <c r="A35" s="5">
        <v>816</v>
      </c>
      <c r="B35" s="2" t="s">
        <v>63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>
      <c r="A36" s="1">
        <v>816</v>
      </c>
      <c r="B36" s="2" t="s">
        <v>73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>
      <c r="A37" s="122" t="s">
        <v>286</v>
      </c>
      <c r="B37" s="122"/>
      <c r="C37" s="122"/>
      <c r="D37" s="122"/>
      <c r="E37" s="122"/>
      <c r="F37" s="122"/>
      <c r="G37" s="122"/>
      <c r="H37" s="122"/>
      <c r="I37" s="122"/>
    </row>
    <row r="38" spans="1:9" ht="43.5" hidden="1" customHeight="1">
      <c r="A38" s="5">
        <v>817</v>
      </c>
      <c r="B38" s="2" t="s">
        <v>65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>
      <c r="A39" s="5">
        <v>817</v>
      </c>
      <c r="B39" s="2" t="s">
        <v>66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>
      <c r="A40" s="5">
        <v>817</v>
      </c>
      <c r="B40" s="2" t="s">
        <v>67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>
      <c r="A41" s="1">
        <v>817</v>
      </c>
      <c r="B41" s="2" t="s">
        <v>70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>
      <c r="A42" s="1">
        <v>817</v>
      </c>
      <c r="B42" s="2" t="s">
        <v>71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>
      <c r="A43" s="1">
        <v>817</v>
      </c>
      <c r="B43" s="2" t="s">
        <v>72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>
      <c r="A44" s="5">
        <v>817</v>
      </c>
      <c r="B44" s="6" t="s">
        <v>69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>
      <c r="A45" s="1">
        <v>817</v>
      </c>
      <c r="B45" s="2" t="s">
        <v>76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>
      <c r="A46" s="122" t="s">
        <v>287</v>
      </c>
      <c r="B46" s="122"/>
      <c r="C46" s="122"/>
      <c r="D46" s="122"/>
      <c r="E46" s="122"/>
      <c r="F46" s="122"/>
      <c r="G46" s="122"/>
      <c r="H46" s="122"/>
      <c r="I46" s="122"/>
    </row>
    <row r="47" spans="1:9" ht="38.25" hidden="1">
      <c r="A47" s="10">
        <v>819</v>
      </c>
      <c r="B47" s="2" t="s">
        <v>31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38.25" hidden="1">
      <c r="A48" s="1">
        <v>819</v>
      </c>
      <c r="B48" s="6" t="s">
        <v>75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>
      <c r="A49" s="122" t="s">
        <v>288</v>
      </c>
      <c r="B49" s="122"/>
      <c r="C49" s="122"/>
      <c r="D49" s="122"/>
      <c r="E49" s="122"/>
      <c r="F49" s="122"/>
      <c r="G49" s="122"/>
      <c r="H49" s="122"/>
      <c r="I49" s="122"/>
    </row>
    <row r="50" spans="1:9" ht="44.25" hidden="1" customHeight="1">
      <c r="A50" s="34">
        <v>821</v>
      </c>
      <c r="B50" s="35" t="s">
        <v>36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>
      <c r="A51" s="1">
        <v>821</v>
      </c>
      <c r="B51" s="2" t="s">
        <v>37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>
      <c r="A52" s="1">
        <v>821</v>
      </c>
      <c r="B52" s="2" t="s">
        <v>55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>
      <c r="A53" s="1">
        <v>821</v>
      </c>
      <c r="B53" s="2" t="s">
        <v>58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>
      <c r="A54" s="1">
        <v>821</v>
      </c>
      <c r="B54" s="2" t="s">
        <v>33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>
      <c r="A55" s="1">
        <v>821</v>
      </c>
      <c r="B55" s="2" t="s">
        <v>59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>
      <c r="A56" s="122" t="s">
        <v>289</v>
      </c>
      <c r="B56" s="122"/>
      <c r="C56" s="122"/>
      <c r="D56" s="122"/>
      <c r="E56" s="122"/>
      <c r="F56" s="122"/>
      <c r="G56" s="122"/>
      <c r="H56" s="122"/>
      <c r="I56" s="122"/>
    </row>
    <row r="57" spans="1:9" ht="42.75" hidden="1" customHeight="1">
      <c r="A57" s="34">
        <v>825</v>
      </c>
      <c r="B57" s="35" t="s">
        <v>35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>
      <c r="A58" s="1">
        <v>825</v>
      </c>
      <c r="B58" s="6" t="s">
        <v>43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>
      <c r="A59" s="1">
        <v>825</v>
      </c>
      <c r="B59" s="2" t="s">
        <v>49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>
      <c r="A60" s="1">
        <v>825</v>
      </c>
      <c r="B60" s="2" t="s">
        <v>50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>
      <c r="A61" s="1">
        <v>825</v>
      </c>
      <c r="B61" s="2" t="s">
        <v>57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>
      <c r="A62" s="122" t="s">
        <v>290</v>
      </c>
      <c r="B62" s="122"/>
      <c r="C62" s="122"/>
      <c r="D62" s="122"/>
      <c r="E62" s="122"/>
      <c r="F62" s="122"/>
      <c r="G62" s="122"/>
      <c r="H62" s="122"/>
      <c r="I62" s="122"/>
    </row>
    <row r="63" spans="1:9" ht="51" hidden="1">
      <c r="A63" s="45">
        <v>832</v>
      </c>
      <c r="B63" s="35" t="s">
        <v>38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>
      <c r="A64" s="1">
        <v>832</v>
      </c>
      <c r="B64" s="2" t="s">
        <v>74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>
      <c r="A65" s="122" t="s">
        <v>291</v>
      </c>
      <c r="B65" s="122"/>
      <c r="C65" s="122"/>
      <c r="D65" s="122"/>
      <c r="E65" s="122"/>
      <c r="F65" s="122"/>
      <c r="G65" s="122"/>
      <c r="H65" s="122"/>
      <c r="I65" s="122"/>
    </row>
    <row r="66" spans="1:9" ht="40.5" hidden="1" customHeight="1">
      <c r="A66" s="34">
        <v>840</v>
      </c>
      <c r="B66" s="35" t="s">
        <v>32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>
      <c r="A67" s="5">
        <v>840</v>
      </c>
      <c r="B67" s="6" t="s">
        <v>64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>
      <c r="A68" s="123" t="s">
        <v>315</v>
      </c>
      <c r="B68" s="123"/>
      <c r="C68" s="123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24" t="s">
        <v>316</v>
      </c>
      <c r="B69" s="124"/>
      <c r="C69" s="124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305</v>
      </c>
      <c r="I70" s="50"/>
    </row>
    <row r="71" spans="1:9" ht="23.25" hidden="1" customHeight="1">
      <c r="B71" s="52" t="s">
        <v>311</v>
      </c>
    </row>
    <row r="72" spans="1:9" ht="23.25" hidden="1" customHeight="1">
      <c r="B72" s="53" t="s">
        <v>306</v>
      </c>
    </row>
    <row r="73" spans="1:9" ht="23.25" hidden="1" customHeight="1">
      <c r="B73" s="53" t="s">
        <v>307</v>
      </c>
    </row>
    <row r="74" spans="1:9" ht="23.25" hidden="1" customHeight="1">
      <c r="B74" s="52" t="s">
        <v>312</v>
      </c>
    </row>
    <row r="75" spans="1:9" ht="23.25" hidden="1" customHeight="1">
      <c r="B75" s="53" t="s">
        <v>313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2024-2026</vt:lpstr>
      <vt:lpstr>data 2018</vt:lpstr>
      <vt:lpstr>для Старовойтовой</vt:lpstr>
      <vt:lpstr>'2024-2026'!Заголовки_для_печати</vt:lpstr>
      <vt:lpstr>'для Старовойтовой'!Заголовки_для_печати</vt:lpstr>
      <vt:lpstr>'2024-2026'!Область_печати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 Windows</cp:lastModifiedBy>
  <cp:lastPrinted>2025-01-25T08:48:50Z</cp:lastPrinted>
  <dcterms:created xsi:type="dcterms:W3CDTF">2018-12-25T15:55:39Z</dcterms:created>
  <dcterms:modified xsi:type="dcterms:W3CDTF">2025-01-25T08:49:27Z</dcterms:modified>
</cp:coreProperties>
</file>